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00" windowWidth="9375" windowHeight="4950" tabRatio="607" activeTab="1"/>
  </bookViews>
  <sheets>
    <sheet name="Entrate RENDICONTO" sheetId="1" r:id="rId1"/>
    <sheet name="Spese RENDICONTO" sheetId="2" r:id="rId2"/>
  </sheets>
  <definedNames/>
  <calcPr fullCalcOnLoad="1"/>
</workbook>
</file>

<file path=xl/sharedStrings.xml><?xml version="1.0" encoding="utf-8"?>
<sst xmlns="http://schemas.openxmlformats.org/spreadsheetml/2006/main" count="136" uniqueCount="93">
  <si>
    <t>ALLEGATO 3 DPCM 22/09/2014 - ENTI LOCALI IN CONTABILITA' FINANZIARIA</t>
  </si>
  <si>
    <t>Entrate</t>
  </si>
  <si>
    <t>Entrate per codifica economica</t>
  </si>
  <si>
    <t>COMPETENZA</t>
  </si>
  <si>
    <t>CASSA</t>
  </si>
  <si>
    <t>TITOLO  I - ENTRATE TRIBUTARIE</t>
  </si>
  <si>
    <t>categoria 1</t>
  </si>
  <si>
    <t>IMPOSTE</t>
  </si>
  <si>
    <t>categoria 2</t>
  </si>
  <si>
    <t>TASSE</t>
  </si>
  <si>
    <t>categoria 3</t>
  </si>
  <si>
    <t>TRIBUTI SPECIALI ED ALTRE ENTRATE TRIBUTARIE PROPRIE</t>
  </si>
  <si>
    <t>TOTALE TITOLO I</t>
  </si>
  <si>
    <t>TITOLO II - ENTRATE DERIVANTI DA CONTRIBUTI E TRASFERIMENTI CORRENTI DELLO STATO DELLA REGIONE E DI ALTRI PUBBLICI ANCHE IN RAPPORTO ALL'ESERCIZIO DELEGATE DALLA REGIONE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</si>
  <si>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</si>
  <si>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</si>
  <si>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</si>
  <si>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</si>
  <si>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</si>
  <si>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</si>
  <si>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</si>
  <si>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TOTALE TITOLO II</t>
  </si>
  <si>
    <t>TITOLO III  ENTRATE EXTRATRIBUTARIE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</si>
  <si>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</si>
  <si>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</si>
  <si>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</si>
  <si>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</si>
  <si>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</si>
  <si>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</si>
  <si>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</si>
  <si>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</si>
  <si>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</si>
  <si>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</si>
  <si>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</si>
  <si>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</si>
  <si>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</si>
  <si>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</si>
  <si>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TOTALE TITOLO IV</t>
  </si>
  <si>
    <t>TITOLO  V -  ENTRATE DERIVANTI DA ACCENSIONI DI PRESTITI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</si>
  <si>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</si>
  <si>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</si>
  <si>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</si>
  <si>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</si>
  <si>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</si>
  <si>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TOTALE TITOLO VI -   ENTRATE DA SERVIZI PER CONTO DI TERZI</t>
  </si>
  <si>
    <t>TOTALE GENERALE DELLE ENTRATE</t>
  </si>
  <si>
    <t>Spesa</t>
  </si>
  <si>
    <t>INTERVENTI/FUNZIONI E SERVIZI</t>
  </si>
  <si>
    <t>Funzioni generali di Amministrazione, di gestione e di controllo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</si>
  <si>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</si>
  <si>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</si>
  <si>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</si>
  <si>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</si>
  <si>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</si>
  <si>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</si>
  <si>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nel campo della viabiltà e del trasporti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</si>
  <si>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</si>
  <si>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</si>
  <si>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</si>
  <si>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</si>
  <si>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</si>
  <si>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 xml:space="preserve">Competenza </t>
  </si>
  <si>
    <t>Cassa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</si>
  <si>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</si>
  <si>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</si>
  <si>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</si>
  <si>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</si>
  <si>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</si>
  <si>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</si>
  <si>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</si>
  <si>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</si>
  <si>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</si>
  <si>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</si>
  <si>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</si>
  <si>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 -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</si>
  <si>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</si>
  <si>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</si>
  <si>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</si>
  <si>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</si>
  <si>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</si>
  <si>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</si>
  <si>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</si>
  <si>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</si>
  <si>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</si>
  <si>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</si>
  <si>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TOTALE TITOLO 2° SPESE IN CONTO CAPITALE</t>
  </si>
  <si>
    <t>TOTALE TITOLO 3° SPESE PER RIMBORSO DI PRESTITI</t>
  </si>
  <si>
    <t>TOTALE TITOLO 4° SPESE PER SERVIZI PER CONTO DI TERZI</t>
  </si>
  <si>
    <t>TOTALE SPESE PER CLASSIFICAZIONE FUNZIONALE</t>
  </si>
  <si>
    <t>.</t>
  </si>
  <si>
    <t>DATI DI RENDICONTO</t>
  </si>
  <si>
    <t>ANNO 2015</t>
  </si>
  <si>
    <t>TRASPARENZA AI SENSI D.LVO 33/2013 - ALLEGATO 3 DPCM 22/09/2014 - ENTI LOCALI IN CONTABILITA' FINANZIARIA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</si>
</sst>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_-* #.##0.00_-;\-* #.##0.00_-;_-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AFF8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43" fontId="0" fillId="0" borderId="17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43" fontId="6" fillId="33" borderId="17" xfId="45" applyFont="1" applyFill="1" applyBorder="1" applyAlignment="1" applyProtection="1">
      <alignment vertical="center"/>
      <protection/>
    </xf>
    <xf numFmtId="0" fontId="12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6" xfId="45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3" fontId="6" fillId="33" borderId="16" xfId="45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43" fontId="9" fillId="0" borderId="19" xfId="45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vertical="center" wrapText="1"/>
    </xf>
    <xf numFmtId="43" fontId="7" fillId="33" borderId="17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1" fillId="0" borderId="17" xfId="0" applyFont="1" applyBorder="1" applyAlignment="1">
      <alignment vertical="top" wrapText="1"/>
    </xf>
    <xf numFmtId="43" fontId="0" fillId="0" borderId="17" xfId="45" applyFont="1" applyFill="1" applyBorder="1" applyAlignment="1" applyProtection="1">
      <alignment/>
      <protection/>
    </xf>
    <xf numFmtId="43" fontId="6" fillId="33" borderId="17" xfId="45" applyFont="1" applyFill="1" applyBorder="1" applyAlignment="1" applyProtection="1">
      <alignment/>
      <protection/>
    </xf>
    <xf numFmtId="43" fontId="6" fillId="35" borderId="17" xfId="45" applyFont="1" applyFill="1" applyBorder="1" applyAlignment="1" applyProtection="1">
      <alignment/>
      <protection/>
    </xf>
    <xf numFmtId="43" fontId="0" fillId="0" borderId="0" xfId="45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11" fillId="0" borderId="20" xfId="0" applyFont="1" applyBorder="1" applyAlignment="1">
      <alignment vertical="top" wrapText="1"/>
    </xf>
    <xf numFmtId="43" fontId="0" fillId="0" borderId="20" xfId="45" applyFont="1" applyFill="1" applyBorder="1" applyAlignment="1" applyProtection="1">
      <alignment/>
      <protection/>
    </xf>
    <xf numFmtId="43" fontId="6" fillId="33" borderId="20" xfId="45" applyFont="1" applyFill="1" applyBorder="1" applyAlignment="1" applyProtection="1">
      <alignment/>
      <protection/>
    </xf>
    <xf numFmtId="0" fontId="7" fillId="33" borderId="21" xfId="0" applyFont="1" applyFill="1" applyBorder="1" applyAlignment="1">
      <alignment/>
    </xf>
    <xf numFmtId="0" fontId="9" fillId="33" borderId="21" xfId="0" applyFont="1" applyFill="1" applyBorder="1" applyAlignment="1">
      <alignment vertical="top" wrapText="1"/>
    </xf>
    <xf numFmtId="43" fontId="7" fillId="33" borderId="21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5" fontId="7" fillId="33" borderId="0" xfId="0" applyNumberFormat="1" applyFont="1" applyFill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43" fontId="6" fillId="33" borderId="10" xfId="45" applyFont="1" applyFill="1" applyBorder="1" applyAlignment="1" applyProtection="1">
      <alignment/>
      <protection/>
    </xf>
    <xf numFmtId="43" fontId="7" fillId="33" borderId="22" xfId="45" applyFont="1" applyFill="1" applyBorder="1" applyAlignment="1" applyProtection="1">
      <alignment/>
      <protection/>
    </xf>
    <xf numFmtId="43" fontId="7" fillId="33" borderId="20" xfId="45" applyFon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9" fillId="33" borderId="23" xfId="0" applyFont="1" applyFill="1" applyBorder="1" applyAlignment="1">
      <alignment vertical="center" wrapText="1"/>
    </xf>
    <xf numFmtId="43" fontId="7" fillId="33" borderId="23" xfId="45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 vertical="top" wrapText="1"/>
    </xf>
    <xf numFmtId="43" fontId="7" fillId="0" borderId="22" xfId="45" applyFont="1" applyFill="1" applyBorder="1" applyAlignment="1" applyProtection="1">
      <alignment/>
      <protection/>
    </xf>
    <xf numFmtId="0" fontId="7" fillId="0" borderId="20" xfId="0" applyFont="1" applyFill="1" applyBorder="1" applyAlignment="1">
      <alignment/>
    </xf>
    <xf numFmtId="0" fontId="9" fillId="0" borderId="20" xfId="0" applyFont="1" applyFill="1" applyBorder="1" applyAlignment="1">
      <alignment vertical="top" wrapText="1"/>
    </xf>
    <xf numFmtId="43" fontId="7" fillId="0" borderId="20" xfId="45" applyFont="1" applyFill="1" applyBorder="1" applyAlignment="1" applyProtection="1">
      <alignment/>
      <protection/>
    </xf>
    <xf numFmtId="43" fontId="46" fillId="0" borderId="10" xfId="45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47"/>
  <sheetViews>
    <sheetView showGridLines="0" zoomScale="75" zoomScaleNormal="75" workbookViewId="0" topLeftCell="A1">
      <selection activeCell="A2" sqref="A2:D2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1:6" ht="12.75">
      <c r="A1" t="s">
        <v>89</v>
      </c>
      <c r="E1"/>
      <c r="F1"/>
    </row>
    <row r="2" spans="1:6" ht="12.75">
      <c r="A2" s="79" t="s">
        <v>92</v>
      </c>
      <c r="B2" s="75"/>
      <c r="C2" s="75"/>
      <c r="D2" s="75"/>
      <c r="E2"/>
      <c r="F2"/>
    </row>
    <row r="3" spans="5:6" ht="12.75">
      <c r="E3"/>
      <c r="F3"/>
    </row>
    <row r="4" ht="18.75">
      <c r="A4" s="3" t="s">
        <v>1</v>
      </c>
    </row>
    <row r="5" spans="1:3" ht="18.75">
      <c r="A5" s="3" t="s">
        <v>90</v>
      </c>
      <c r="C5" s="3" t="s">
        <v>91</v>
      </c>
    </row>
    <row r="7" spans="1:6" ht="24" customHeight="1">
      <c r="A7" s="4"/>
      <c r="B7" s="5" t="s">
        <v>2</v>
      </c>
      <c r="C7" s="6" t="s">
        <v>3</v>
      </c>
      <c r="D7" s="6" t="s">
        <v>4</v>
      </c>
      <c r="E7" s="7"/>
      <c r="F7" s="7"/>
    </row>
    <row r="8" spans="1:6" ht="12.75">
      <c r="A8" s="8"/>
      <c r="B8" s="9" t="s">
        <v>5</v>
      </c>
      <c r="C8" s="10"/>
      <c r="D8" s="11"/>
      <c r="E8" s="12"/>
      <c r="F8" s="12"/>
    </row>
    <row r="9" spans="1:6" ht="12.75">
      <c r="A9" s="13" t="s">
        <v>6</v>
      </c>
      <c r="B9" s="14" t="s">
        <v>7</v>
      </c>
      <c r="C9" s="15">
        <v>331897886.46</v>
      </c>
      <c r="D9" s="15">
        <v>332974264.12</v>
      </c>
      <c r="E9" s="16"/>
      <c r="F9" s="16"/>
    </row>
    <row r="10" spans="1:6" ht="12.75">
      <c r="A10" s="13" t="s">
        <v>8</v>
      </c>
      <c r="B10" s="14" t="s">
        <v>9</v>
      </c>
      <c r="C10" s="15">
        <v>127121482.88</v>
      </c>
      <c r="D10" s="15">
        <v>124477833.17</v>
      </c>
      <c r="E10" s="16"/>
      <c r="F10" s="16"/>
    </row>
    <row r="11" spans="1:6" ht="12.75">
      <c r="A11" s="13" t="s">
        <v>10</v>
      </c>
      <c r="B11" s="14" t="s">
        <v>11</v>
      </c>
      <c r="C11" s="15">
        <v>90088362.54</v>
      </c>
      <c r="D11" s="15">
        <v>94695960.43</v>
      </c>
      <c r="E11" s="16"/>
      <c r="F11" s="16"/>
    </row>
    <row r="12" spans="1:6" ht="15">
      <c r="A12" s="17"/>
      <c r="B12" s="18" t="s">
        <v>12</v>
      </c>
      <c r="C12" s="19">
        <f>SUM(C9:C11)</f>
        <v>549107731.88</v>
      </c>
      <c r="D12" s="19">
        <f>SUM(D9:D11)</f>
        <v>552148057.72</v>
      </c>
      <c r="E12" s="16"/>
      <c r="F12" s="16"/>
    </row>
    <row r="13" spans="1:6" ht="25.5">
      <c r="A13" s="20"/>
      <c r="B13" s="21" t="s">
        <v>13</v>
      </c>
      <c r="C13" s="22"/>
      <c r="D13" s="11"/>
      <c r="E13" s="12"/>
      <c r="F13" s="12"/>
    </row>
    <row r="14" spans="1:6" ht="8.25" customHeight="1">
      <c r="A14" s="20"/>
      <c r="B14" s="21"/>
      <c r="C14" s="22"/>
      <c r="D14" s="11"/>
      <c r="E14" s="12"/>
      <c r="F14" s="12"/>
    </row>
    <row r="15" spans="1:6" ht="12.75">
      <c r="A15" s="13" t="s">
        <v>6</v>
      </c>
      <c r="B15" s="14" t="s">
        <v>14</v>
      </c>
      <c r="C15" s="15">
        <v>38377850.69</v>
      </c>
      <c r="D15" s="15">
        <v>40567216.89</v>
      </c>
      <c r="E15" s="16"/>
      <c r="F15" s="16"/>
    </row>
    <row r="16" spans="1:6" ht="12.75">
      <c r="A16" s="23" t="s">
        <v>8</v>
      </c>
      <c r="B16" s="24" t="s">
        <v>15</v>
      </c>
      <c r="C16" s="15">
        <v>70719649.76</v>
      </c>
      <c r="D16" s="15">
        <v>71163592.45</v>
      </c>
      <c r="E16" s="16"/>
      <c r="F16" s="16"/>
    </row>
    <row r="17" spans="1:6" ht="12.75">
      <c r="A17" s="13" t="s">
        <v>10</v>
      </c>
      <c r="B17" s="14" t="s">
        <v>16</v>
      </c>
      <c r="C17" s="15">
        <v>88188.39</v>
      </c>
      <c r="D17" s="15">
        <v>78245.39</v>
      </c>
      <c r="E17" s="16"/>
      <c r="F17" s="16"/>
    </row>
    <row r="18" spans="1:6" ht="12.75">
      <c r="A18" s="13" t="s">
        <v>17</v>
      </c>
      <c r="B18" s="14" t="s">
        <v>18</v>
      </c>
      <c r="C18" s="15">
        <v>670549.2</v>
      </c>
      <c r="D18" s="15">
        <v>1245093.71</v>
      </c>
      <c r="E18" s="16"/>
      <c r="F18" s="16"/>
    </row>
    <row r="19" spans="1:6" ht="12.75">
      <c r="A19" s="13" t="s">
        <v>19</v>
      </c>
      <c r="B19" s="14" t="s">
        <v>20</v>
      </c>
      <c r="C19" s="15">
        <v>723285.94</v>
      </c>
      <c r="D19" s="15">
        <v>1676919.3</v>
      </c>
      <c r="E19" s="16"/>
      <c r="F19" s="16"/>
    </row>
    <row r="20" spans="1:6" ht="15">
      <c r="A20" s="25"/>
      <c r="B20" s="26" t="s">
        <v>21</v>
      </c>
      <c r="C20" s="27">
        <f>SUM(C15:C19)</f>
        <v>110579523.98</v>
      </c>
      <c r="D20" s="27">
        <f>SUM(D15:D19)</f>
        <v>114731067.74</v>
      </c>
      <c r="E20" s="16"/>
      <c r="F20" s="16"/>
    </row>
    <row r="21" spans="1:6" ht="12.75">
      <c r="A21" s="8"/>
      <c r="B21" s="12"/>
      <c r="C21" s="22"/>
      <c r="D21" s="22"/>
      <c r="E21" s="16"/>
      <c r="F21" s="16"/>
    </row>
    <row r="22" spans="1:6" ht="12.75">
      <c r="A22" s="20"/>
      <c r="B22" s="21" t="s">
        <v>22</v>
      </c>
      <c r="C22" s="22"/>
      <c r="D22" s="22"/>
      <c r="E22" s="16"/>
      <c r="F22" s="16"/>
    </row>
    <row r="23" spans="1:6" ht="12.75">
      <c r="A23" s="13" t="s">
        <v>6</v>
      </c>
      <c r="B23" s="14" t="s">
        <v>23</v>
      </c>
      <c r="C23" s="15">
        <v>78491657.48</v>
      </c>
      <c r="D23" s="15">
        <v>54899653.85</v>
      </c>
      <c r="E23" s="16"/>
      <c r="F23" s="16"/>
    </row>
    <row r="24" spans="1:6" ht="12.75">
      <c r="A24" s="23" t="s">
        <v>8</v>
      </c>
      <c r="B24" s="24" t="s">
        <v>24</v>
      </c>
      <c r="C24" s="15">
        <v>30087733.8</v>
      </c>
      <c r="D24" s="15">
        <v>30280623.32</v>
      </c>
      <c r="E24" s="16"/>
      <c r="F24" s="16"/>
    </row>
    <row r="25" spans="1:6" ht="12.75">
      <c r="A25" s="23" t="s">
        <v>10</v>
      </c>
      <c r="B25" s="24" t="s">
        <v>25</v>
      </c>
      <c r="C25" s="15">
        <v>1071013.01</v>
      </c>
      <c r="D25" s="15">
        <v>1079496.77</v>
      </c>
      <c r="E25" s="16"/>
      <c r="F25" s="16"/>
    </row>
    <row r="26" spans="1:6" ht="12.75">
      <c r="A26" s="23" t="s">
        <v>17</v>
      </c>
      <c r="B26" s="24" t="s">
        <v>26</v>
      </c>
      <c r="C26" s="15">
        <v>0</v>
      </c>
      <c r="D26" s="15">
        <v>0</v>
      </c>
      <c r="E26" s="16"/>
      <c r="F26" s="16"/>
    </row>
    <row r="27" spans="1:6" ht="12.75">
      <c r="A27" s="13" t="s">
        <v>19</v>
      </c>
      <c r="B27" s="14" t="s">
        <v>27</v>
      </c>
      <c r="C27" s="15">
        <v>21041779.64</v>
      </c>
      <c r="D27" s="15">
        <v>26166972.93</v>
      </c>
      <c r="E27" s="16"/>
      <c r="F27" s="16"/>
    </row>
    <row r="28" spans="1:6" ht="15">
      <c r="A28" s="28"/>
      <c r="B28" s="18" t="s">
        <v>28</v>
      </c>
      <c r="C28" s="19">
        <f>SUM(C23:C27)</f>
        <v>130692183.93</v>
      </c>
      <c r="D28" s="19">
        <f>SUM(D23:D27)</f>
        <v>112426746.87</v>
      </c>
      <c r="E28" s="16"/>
      <c r="F28" s="16"/>
    </row>
    <row r="29" spans="1:6" ht="12.75">
      <c r="A29" s="20"/>
      <c r="B29" s="21"/>
      <c r="C29" s="22"/>
      <c r="D29" s="22"/>
      <c r="E29" s="16"/>
      <c r="F29" s="16"/>
    </row>
    <row r="30" spans="1:6" ht="25.5">
      <c r="A30" s="29"/>
      <c r="B30" s="9" t="s">
        <v>29</v>
      </c>
      <c r="C30" s="30"/>
      <c r="D30" s="31"/>
      <c r="E30" s="12"/>
      <c r="F30" s="12"/>
    </row>
    <row r="31" spans="1:6" ht="12.75">
      <c r="A31" s="13" t="s">
        <v>6</v>
      </c>
      <c r="B31" s="14" t="s">
        <v>30</v>
      </c>
      <c r="C31" s="15">
        <v>2095242.48</v>
      </c>
      <c r="D31" s="15">
        <v>4172300.88</v>
      </c>
      <c r="E31" s="16"/>
      <c r="F31" s="16"/>
    </row>
    <row r="32" spans="1:6" ht="12.75">
      <c r="A32" s="13" t="s">
        <v>8</v>
      </c>
      <c r="B32" s="14" t="s">
        <v>31</v>
      </c>
      <c r="C32" s="15">
        <v>724718.19</v>
      </c>
      <c r="D32" s="15">
        <v>1406596.94</v>
      </c>
      <c r="E32" s="16"/>
      <c r="F32" s="16"/>
    </row>
    <row r="33" spans="1:6" ht="12.75">
      <c r="A33" s="13" t="s">
        <v>10</v>
      </c>
      <c r="B33" s="14" t="s">
        <v>32</v>
      </c>
      <c r="C33" s="15">
        <v>11795889.75</v>
      </c>
      <c r="D33" s="15">
        <v>13664061.26</v>
      </c>
      <c r="E33" s="16"/>
      <c r="F33" s="16"/>
    </row>
    <row r="34" spans="1:6" ht="12.75">
      <c r="A34" s="13" t="s">
        <v>17</v>
      </c>
      <c r="B34" s="14" t="s">
        <v>33</v>
      </c>
      <c r="C34" s="15">
        <v>887042.45</v>
      </c>
      <c r="D34" s="15">
        <v>246433.8</v>
      </c>
      <c r="E34" s="16"/>
      <c r="F34" s="16"/>
    </row>
    <row r="35" spans="1:6" ht="12.75">
      <c r="A35" s="23" t="s">
        <v>19</v>
      </c>
      <c r="B35" s="24" t="s">
        <v>34</v>
      </c>
      <c r="C35" s="15">
        <v>8814304.8</v>
      </c>
      <c r="D35" s="15">
        <v>29092670.18</v>
      </c>
      <c r="E35" s="16"/>
      <c r="F35" s="16"/>
    </row>
    <row r="36" spans="1:6" ht="12.75">
      <c r="A36" s="13" t="s">
        <v>35</v>
      </c>
      <c r="B36" s="14" t="s">
        <v>36</v>
      </c>
      <c r="C36" s="15">
        <v>51927207.38</v>
      </c>
      <c r="D36" s="15">
        <v>52399452.78</v>
      </c>
      <c r="E36" s="16"/>
      <c r="F36" s="16"/>
    </row>
    <row r="37" spans="1:6" ht="15">
      <c r="A37" s="17"/>
      <c r="B37" s="18" t="s">
        <v>37</v>
      </c>
      <c r="C37" s="19">
        <f>SUM(C31:C36)</f>
        <v>76244405.05000001</v>
      </c>
      <c r="D37" s="19">
        <f>SUM(D31:D36)</f>
        <v>100981515.84</v>
      </c>
      <c r="E37" s="16"/>
      <c r="F37" s="16"/>
    </row>
    <row r="38" spans="1:6" ht="12.75">
      <c r="A38" s="8"/>
      <c r="B38" s="12"/>
      <c r="C38" s="22"/>
      <c r="D38" s="22"/>
      <c r="E38" s="16"/>
      <c r="F38" s="16"/>
    </row>
    <row r="39" spans="1:6" ht="12.75">
      <c r="A39" s="32"/>
      <c r="B39" s="9" t="s">
        <v>38</v>
      </c>
      <c r="C39" s="30"/>
      <c r="D39" s="31"/>
      <c r="E39" s="12"/>
      <c r="F39" s="12"/>
    </row>
    <row r="40" spans="1:6" ht="12.75">
      <c r="A40" s="13" t="s">
        <v>6</v>
      </c>
      <c r="B40" s="14" t="s">
        <v>39</v>
      </c>
      <c r="C40" s="15">
        <v>0</v>
      </c>
      <c r="D40" s="15">
        <v>0</v>
      </c>
      <c r="E40" s="16"/>
      <c r="F40" s="16"/>
    </row>
    <row r="41" spans="1:6" ht="12.75">
      <c r="A41" s="13" t="s">
        <v>8</v>
      </c>
      <c r="B41" s="14" t="s">
        <v>40</v>
      </c>
      <c r="C41" s="15">
        <v>0</v>
      </c>
      <c r="D41" s="15">
        <v>0</v>
      </c>
      <c r="E41" s="16"/>
      <c r="F41" s="16"/>
    </row>
    <row r="42" spans="1:6" ht="12.75">
      <c r="A42" s="13" t="s">
        <v>10</v>
      </c>
      <c r="B42" s="14" t="s">
        <v>41</v>
      </c>
      <c r="C42" s="15">
        <v>35287189.51</v>
      </c>
      <c r="D42" s="15">
        <v>71678840.55</v>
      </c>
      <c r="E42" s="16"/>
      <c r="F42" s="16"/>
    </row>
    <row r="43" spans="1:6" ht="12.75">
      <c r="A43" s="13" t="s">
        <v>17</v>
      </c>
      <c r="B43" s="14" t="s">
        <v>42</v>
      </c>
      <c r="C43" s="15">
        <v>0</v>
      </c>
      <c r="D43" s="15">
        <v>0</v>
      </c>
      <c r="E43" s="16"/>
      <c r="F43" s="16"/>
    </row>
    <row r="44" spans="1:6" ht="15">
      <c r="A44" s="17"/>
      <c r="B44" s="18" t="s">
        <v>43</v>
      </c>
      <c r="C44" s="19">
        <f>SUM(C40:C43)</f>
        <v>35287189.51</v>
      </c>
      <c r="D44" s="19">
        <f>SUM(D40:D43)</f>
        <v>71678840.55</v>
      </c>
      <c r="E44" s="16"/>
      <c r="F44" s="16"/>
    </row>
    <row r="45" spans="1:6" ht="12.75">
      <c r="A45" s="8"/>
      <c r="B45" s="33" t="s">
        <v>44</v>
      </c>
      <c r="C45" s="22">
        <v>103387515.59</v>
      </c>
      <c r="D45" s="22">
        <v>101088662.3</v>
      </c>
      <c r="E45" s="16"/>
      <c r="F45" s="16"/>
    </row>
    <row r="46" spans="1:6" ht="23.25" customHeight="1">
      <c r="A46" s="17"/>
      <c r="B46" s="34" t="s">
        <v>45</v>
      </c>
      <c r="C46" s="35">
        <f>+C45+C44+C37+C28+C20+C12</f>
        <v>1005298549.94</v>
      </c>
      <c r="D46" s="35">
        <f>+D45+D44+D37+D28+D20+D12</f>
        <v>1053054891.02</v>
      </c>
      <c r="E46" s="36"/>
      <c r="F46" s="36"/>
    </row>
    <row r="47" spans="1:6" ht="12.75">
      <c r="A47" s="37"/>
      <c r="B47" s="37"/>
      <c r="C47" s="37"/>
      <c r="D47" s="37"/>
      <c r="E47" s="12"/>
      <c r="F47" s="12"/>
    </row>
  </sheetData>
  <sheetProtection password="8754" sheet="1"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75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D4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3.28125" style="0" customWidth="1"/>
    <col min="2" max="2" width="55.57421875" style="0" customWidth="1"/>
    <col min="3" max="3" width="17.7109375" style="0" customWidth="1"/>
    <col min="4" max="4" width="18.00390625" style="0" customWidth="1"/>
    <col min="5" max="5" width="15.8515625" style="0" customWidth="1"/>
    <col min="6" max="6" width="16.421875" style="0" customWidth="1"/>
    <col min="7" max="7" width="15.28125" style="0" customWidth="1"/>
    <col min="8" max="8" width="16.421875" style="0" customWidth="1"/>
    <col min="9" max="9" width="15.140625" style="0" customWidth="1"/>
    <col min="10" max="10" width="15.8515625" style="0" customWidth="1"/>
    <col min="11" max="11" width="16.00390625" style="0" customWidth="1"/>
    <col min="12" max="12" width="17.7109375" style="0" customWidth="1"/>
    <col min="13" max="13" width="15.140625" style="0" customWidth="1"/>
    <col min="14" max="14" width="15.7109375" style="0" customWidth="1"/>
    <col min="15" max="15" width="16.7109375" style="0" customWidth="1"/>
    <col min="16" max="16" width="15.8515625" style="0" customWidth="1"/>
    <col min="17" max="17" width="16.7109375" style="0" customWidth="1"/>
    <col min="18" max="18" width="16.421875" style="0" customWidth="1"/>
    <col min="19" max="19" width="15.00390625" style="0" customWidth="1"/>
    <col min="20" max="20" width="16.57421875" style="0" customWidth="1"/>
    <col min="21" max="21" width="16.28125" style="0" customWidth="1"/>
    <col min="22" max="22" width="16.00390625" style="0" customWidth="1"/>
    <col min="23" max="23" width="15.7109375" style="0" customWidth="1"/>
    <col min="24" max="24" width="14.57421875" style="0" customWidth="1"/>
    <col min="25" max="25" width="17.00390625" style="0" customWidth="1"/>
    <col min="26" max="26" width="14.7109375" style="0" customWidth="1"/>
    <col min="27" max="27" width="17.28125" style="0" customWidth="1"/>
    <col min="28" max="28" width="16.8515625" style="0" customWidth="1"/>
    <col min="29" max="29" width="15.28125" style="0" customWidth="1"/>
    <col min="30" max="30" width="13.140625" style="0" customWidth="1"/>
  </cols>
  <sheetData>
    <row r="1" spans="2:3" ht="18.75">
      <c r="B1" s="3"/>
      <c r="C1" s="3"/>
    </row>
    <row r="3" spans="3:6" ht="12.75">
      <c r="C3" s="80" t="s">
        <v>92</v>
      </c>
      <c r="D3" s="81"/>
      <c r="E3" s="81"/>
      <c r="F3" s="81"/>
    </row>
    <row r="4" spans="2:10" ht="18.75">
      <c r="B4" s="3" t="s">
        <v>46</v>
      </c>
      <c r="J4" t="s">
        <v>0</v>
      </c>
    </row>
    <row r="5" spans="2:7" ht="18.75">
      <c r="B5" s="3" t="s">
        <v>90</v>
      </c>
      <c r="C5" s="3"/>
      <c r="D5" s="3" t="str">
        <f>'Entrate RENDICONTO'!C5</f>
        <v>ANNO 2015</v>
      </c>
      <c r="G5" s="3"/>
    </row>
    <row r="6" spans="2:7" ht="18.75">
      <c r="B6" s="3"/>
      <c r="G6" s="3"/>
    </row>
    <row r="8" spans="1:28" s="39" customFormat="1" ht="58.5" customHeight="1">
      <c r="A8" s="38"/>
      <c r="B8" s="77" t="s">
        <v>47</v>
      </c>
      <c r="C8" s="76" t="s">
        <v>48</v>
      </c>
      <c r="D8" s="76"/>
      <c r="E8" s="76" t="s">
        <v>49</v>
      </c>
      <c r="F8" s="76"/>
      <c r="G8" s="76" t="s">
        <v>50</v>
      </c>
      <c r="H8" s="76"/>
      <c r="I8" s="76" t="s">
        <v>51</v>
      </c>
      <c r="J8" s="76"/>
      <c r="K8" s="76" t="s">
        <v>52</v>
      </c>
      <c r="L8" s="76"/>
      <c r="M8" s="76" t="s">
        <v>53</v>
      </c>
      <c r="N8" s="76"/>
      <c r="O8" s="76" t="s">
        <v>54</v>
      </c>
      <c r="P8" s="76"/>
      <c r="Q8" s="76" t="s">
        <v>55</v>
      </c>
      <c r="R8" s="76"/>
      <c r="S8" s="76" t="s">
        <v>56</v>
      </c>
      <c r="T8" s="76"/>
      <c r="U8" s="76" t="s">
        <v>57</v>
      </c>
      <c r="V8" s="76"/>
      <c r="W8" s="76" t="s">
        <v>58</v>
      </c>
      <c r="X8" s="76"/>
      <c r="Y8" s="76" t="s">
        <v>59</v>
      </c>
      <c r="Z8" s="76"/>
      <c r="AA8" s="76" t="s">
        <v>60</v>
      </c>
      <c r="AB8" s="76"/>
    </row>
    <row r="9" spans="1:28" s="39" customFormat="1" ht="11.25" customHeight="1">
      <c r="A9" s="40"/>
      <c r="B9" s="78"/>
      <c r="C9" s="41" t="s">
        <v>61</v>
      </c>
      <c r="D9" s="41" t="s">
        <v>62</v>
      </c>
      <c r="E9" s="41" t="s">
        <v>61</v>
      </c>
      <c r="F9" s="41" t="s">
        <v>62</v>
      </c>
      <c r="G9" s="41" t="s">
        <v>61</v>
      </c>
      <c r="H9" s="41" t="s">
        <v>62</v>
      </c>
      <c r="I9" s="41" t="s">
        <v>61</v>
      </c>
      <c r="J9" s="41" t="s">
        <v>62</v>
      </c>
      <c r="K9" s="41" t="s">
        <v>61</v>
      </c>
      <c r="L9" s="41" t="s">
        <v>62</v>
      </c>
      <c r="M9" s="41" t="s">
        <v>61</v>
      </c>
      <c r="N9" s="41" t="s">
        <v>62</v>
      </c>
      <c r="O9" s="41" t="s">
        <v>61</v>
      </c>
      <c r="P9" s="41" t="s">
        <v>62</v>
      </c>
      <c r="Q9" s="41" t="s">
        <v>61</v>
      </c>
      <c r="R9" s="41" t="s">
        <v>62</v>
      </c>
      <c r="S9" s="41" t="s">
        <v>61</v>
      </c>
      <c r="T9" s="41" t="s">
        <v>62</v>
      </c>
      <c r="U9" s="41" t="s">
        <v>61</v>
      </c>
      <c r="V9" s="41" t="s">
        <v>62</v>
      </c>
      <c r="W9" s="41" t="s">
        <v>61</v>
      </c>
      <c r="X9" s="41" t="s">
        <v>62</v>
      </c>
      <c r="Y9" s="41" t="s">
        <v>61</v>
      </c>
      <c r="Z9" s="41" t="s">
        <v>62</v>
      </c>
      <c r="AA9" s="41" t="s">
        <v>61</v>
      </c>
      <c r="AB9" s="41" t="s">
        <v>62</v>
      </c>
    </row>
    <row r="10" spans="1:28" s="2" customFormat="1" ht="11.25" customHeight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 ht="15">
      <c r="A11" s="42">
        <v>1</v>
      </c>
      <c r="B11" s="45" t="s">
        <v>63</v>
      </c>
      <c r="C11" s="46">
        <v>82568197.72</v>
      </c>
      <c r="D11" s="46">
        <v>82685899.58</v>
      </c>
      <c r="E11" s="46">
        <v>564518.68</v>
      </c>
      <c r="F11" s="46">
        <v>565344.17</v>
      </c>
      <c r="G11" s="46">
        <v>34318473.31</v>
      </c>
      <c r="H11" s="46">
        <v>34195457.68</v>
      </c>
      <c r="I11" s="46">
        <v>25395468.36</v>
      </c>
      <c r="J11" s="46">
        <v>25289276.37</v>
      </c>
      <c r="K11" s="46">
        <v>12415036.67</v>
      </c>
      <c r="L11" s="46">
        <v>12392849.27</v>
      </c>
      <c r="M11" s="46">
        <v>82674.14</v>
      </c>
      <c r="N11" s="46">
        <v>75362.11</v>
      </c>
      <c r="O11" s="46">
        <v>1749968.33</v>
      </c>
      <c r="P11" s="46">
        <v>1737067.79</v>
      </c>
      <c r="Q11" s="46">
        <v>3205915.38</v>
      </c>
      <c r="R11" s="46">
        <v>3168557.31</v>
      </c>
      <c r="S11" s="46">
        <v>9894030.47</v>
      </c>
      <c r="T11" s="46">
        <v>9764464.62</v>
      </c>
      <c r="U11" s="46">
        <v>34733321.85</v>
      </c>
      <c r="V11" s="46">
        <v>34602952.18</v>
      </c>
      <c r="W11" s="46">
        <v>2794561.05</v>
      </c>
      <c r="X11" s="46">
        <v>2801498.89</v>
      </c>
      <c r="Y11" s="46">
        <v>0</v>
      </c>
      <c r="Z11" s="46">
        <v>0</v>
      </c>
      <c r="AA11" s="47">
        <f>+C11+E11+G11+I11+K11+M11+O11+Q11+S11+U11+W11+Y11</f>
        <v>207722165.95999998</v>
      </c>
      <c r="AB11" s="47">
        <f>+D11+F11+H11+J11+L11+N11+P11+R11+T11+V11+X11+Z11</f>
        <v>207278729.97000003</v>
      </c>
    </row>
    <row r="12" spans="1:28" ht="15">
      <c r="A12" s="42">
        <v>2</v>
      </c>
      <c r="B12" s="45" t="s">
        <v>64</v>
      </c>
      <c r="C12" s="46">
        <v>1028424.81</v>
      </c>
      <c r="D12" s="46">
        <v>1049375.28</v>
      </c>
      <c r="E12" s="46">
        <v>2966.23</v>
      </c>
      <c r="F12" s="46">
        <v>6868.75</v>
      </c>
      <c r="G12" s="46">
        <v>575490.5</v>
      </c>
      <c r="H12" s="46">
        <v>544408.24</v>
      </c>
      <c r="I12" s="46">
        <v>759029.27</v>
      </c>
      <c r="J12" s="46">
        <v>653846.23</v>
      </c>
      <c r="K12" s="46">
        <v>59576.03</v>
      </c>
      <c r="L12" s="46">
        <v>61738.19</v>
      </c>
      <c r="M12" s="46">
        <v>784.9</v>
      </c>
      <c r="N12" s="46">
        <v>1028</v>
      </c>
      <c r="O12" s="46">
        <v>6565.21</v>
      </c>
      <c r="P12" s="46">
        <v>8037.41</v>
      </c>
      <c r="Q12" s="46">
        <v>197.84</v>
      </c>
      <c r="R12" s="46">
        <v>0</v>
      </c>
      <c r="S12" s="46">
        <v>92565.1</v>
      </c>
      <c r="T12" s="46">
        <v>158290.33</v>
      </c>
      <c r="U12" s="46">
        <v>389437.91</v>
      </c>
      <c r="V12" s="46">
        <v>477620.23</v>
      </c>
      <c r="W12" s="46">
        <v>12922.14</v>
      </c>
      <c r="X12" s="46">
        <v>23021.59</v>
      </c>
      <c r="Y12" s="46">
        <v>0</v>
      </c>
      <c r="Z12" s="46">
        <v>0</v>
      </c>
      <c r="AA12" s="47">
        <f aca="true" t="shared" si="0" ref="AA12:AB21">+C12+E12+G12+I12+K12+M12+O12+Q12+S12+U12+W12+Y12</f>
        <v>2927959.94</v>
      </c>
      <c r="AB12" s="47">
        <f t="shared" si="0"/>
        <v>2984234.25</v>
      </c>
    </row>
    <row r="13" spans="1:28" ht="15">
      <c r="A13" s="42">
        <v>3</v>
      </c>
      <c r="B13" s="45" t="s">
        <v>65</v>
      </c>
      <c r="C13" s="46">
        <v>27059923.97</v>
      </c>
      <c r="D13" s="46">
        <v>25783994.1</v>
      </c>
      <c r="E13" s="46">
        <v>3424421.52</v>
      </c>
      <c r="F13" s="46">
        <v>3341053.26</v>
      </c>
      <c r="G13" s="46">
        <v>9182530.22</v>
      </c>
      <c r="H13" s="46">
        <v>11149724.3</v>
      </c>
      <c r="I13" s="46">
        <v>34219640.6</v>
      </c>
      <c r="J13" s="46">
        <v>31392499.36</v>
      </c>
      <c r="K13" s="46">
        <v>4955034.04</v>
      </c>
      <c r="L13" s="46">
        <v>5167509.43</v>
      </c>
      <c r="M13" s="46">
        <v>1626872.18</v>
      </c>
      <c r="N13" s="46">
        <v>1542876.07</v>
      </c>
      <c r="O13" s="46">
        <v>1146309.02</v>
      </c>
      <c r="P13" s="46">
        <v>1518994.36</v>
      </c>
      <c r="Q13" s="46">
        <v>111595585.39</v>
      </c>
      <c r="R13" s="46">
        <v>90637982.41</v>
      </c>
      <c r="S13" s="46">
        <v>142695397.78</v>
      </c>
      <c r="T13" s="46">
        <v>143355194.39</v>
      </c>
      <c r="U13" s="46">
        <v>41489719.63</v>
      </c>
      <c r="V13" s="46">
        <v>41110361.65</v>
      </c>
      <c r="W13" s="46">
        <v>3905555.69</v>
      </c>
      <c r="X13" s="46">
        <v>3262928.62</v>
      </c>
      <c r="Y13" s="46">
        <v>0</v>
      </c>
      <c r="Z13" s="46">
        <v>0</v>
      </c>
      <c r="AA13" s="47">
        <f t="shared" si="0"/>
        <v>381300990.04</v>
      </c>
      <c r="AB13" s="47">
        <f t="shared" si="0"/>
        <v>358263117.9499999</v>
      </c>
    </row>
    <row r="14" spans="1:28" ht="15">
      <c r="A14" s="42">
        <v>4</v>
      </c>
      <c r="B14" s="45" t="s">
        <v>66</v>
      </c>
      <c r="C14" s="46">
        <v>3899659.1</v>
      </c>
      <c r="D14" s="46">
        <v>3774388.73</v>
      </c>
      <c r="E14" s="46">
        <v>518180.45</v>
      </c>
      <c r="F14" s="46">
        <v>509635.35</v>
      </c>
      <c r="G14" s="46">
        <v>998255.7</v>
      </c>
      <c r="H14" s="46">
        <v>933672.18</v>
      </c>
      <c r="I14" s="46">
        <v>1021178.62</v>
      </c>
      <c r="J14" s="46">
        <v>1029453.25</v>
      </c>
      <c r="K14" s="46">
        <v>213617.12</v>
      </c>
      <c r="L14" s="46">
        <v>159900.45</v>
      </c>
      <c r="M14" s="46">
        <v>36758.12</v>
      </c>
      <c r="N14" s="46">
        <v>21509.03</v>
      </c>
      <c r="O14" s="46">
        <v>0</v>
      </c>
      <c r="P14" s="46">
        <v>0</v>
      </c>
      <c r="Q14" s="46">
        <v>273240.21</v>
      </c>
      <c r="R14" s="46">
        <v>293850.27</v>
      </c>
      <c r="S14" s="46">
        <v>2367387.87</v>
      </c>
      <c r="T14" s="46">
        <v>2363770.89</v>
      </c>
      <c r="U14" s="46">
        <v>256941.3</v>
      </c>
      <c r="V14" s="46">
        <v>204384.16</v>
      </c>
      <c r="W14" s="46">
        <v>759583.97</v>
      </c>
      <c r="X14" s="46">
        <v>727379.15</v>
      </c>
      <c r="Y14" s="46">
        <v>0</v>
      </c>
      <c r="Z14" s="46">
        <v>0</v>
      </c>
      <c r="AA14" s="47">
        <f t="shared" si="0"/>
        <v>10344802.460000003</v>
      </c>
      <c r="AB14" s="48">
        <f t="shared" si="0"/>
        <v>10017943.46</v>
      </c>
    </row>
    <row r="15" spans="1:30" ht="15">
      <c r="A15" s="42">
        <v>5</v>
      </c>
      <c r="B15" s="45" t="s">
        <v>67</v>
      </c>
      <c r="C15" s="46">
        <v>3246268.75</v>
      </c>
      <c r="D15" s="46">
        <v>3395489.41</v>
      </c>
      <c r="E15" s="46">
        <v>0</v>
      </c>
      <c r="F15" s="46">
        <v>0</v>
      </c>
      <c r="G15" s="46">
        <v>0</v>
      </c>
      <c r="H15" s="46">
        <v>0</v>
      </c>
      <c r="I15" s="46">
        <v>7318164.47</v>
      </c>
      <c r="J15" s="46">
        <v>7424646.44</v>
      </c>
      <c r="K15" s="46">
        <v>6670689.16</v>
      </c>
      <c r="L15" s="46">
        <v>6115298.33</v>
      </c>
      <c r="M15" s="46">
        <v>185516.98</v>
      </c>
      <c r="N15" s="46">
        <v>267583</v>
      </c>
      <c r="O15" s="46">
        <v>374820</v>
      </c>
      <c r="P15" s="46">
        <v>675430</v>
      </c>
      <c r="Q15" s="46">
        <v>4200000</v>
      </c>
      <c r="R15" s="46">
        <v>4200000</v>
      </c>
      <c r="S15" s="46">
        <v>205362.24</v>
      </c>
      <c r="T15" s="46">
        <v>4129704.69</v>
      </c>
      <c r="U15" s="46">
        <v>7861815.99</v>
      </c>
      <c r="V15" s="46">
        <v>7500408.94</v>
      </c>
      <c r="W15" s="46">
        <v>823428.41</v>
      </c>
      <c r="X15" s="46">
        <v>1172337.19</v>
      </c>
      <c r="Y15" s="46">
        <v>0</v>
      </c>
      <c r="Z15" s="46">
        <v>0</v>
      </c>
      <c r="AA15" s="47">
        <f>+C15+E15+G15+I15+K15+M15+O15+Q15+S15+U15+W15+Y15</f>
        <v>30886065.999999996</v>
      </c>
      <c r="AB15" s="47">
        <f t="shared" si="0"/>
        <v>34880898</v>
      </c>
      <c r="AC15" s="49"/>
      <c r="AD15" s="50"/>
    </row>
    <row r="16" spans="1:30" ht="15">
      <c r="A16" s="42">
        <v>6</v>
      </c>
      <c r="B16" s="45" t="s">
        <v>68</v>
      </c>
      <c r="C16" s="46">
        <v>11232713.4</v>
      </c>
      <c r="D16" s="46">
        <v>11184200.31</v>
      </c>
      <c r="E16" s="46">
        <v>17413.53</v>
      </c>
      <c r="F16" s="46">
        <v>17413.53</v>
      </c>
      <c r="G16" s="46">
        <v>0</v>
      </c>
      <c r="H16" s="46">
        <v>0</v>
      </c>
      <c r="I16" s="46">
        <v>1564298.41</v>
      </c>
      <c r="J16" s="46">
        <v>1564298.41</v>
      </c>
      <c r="K16" s="46">
        <v>1293693.28</v>
      </c>
      <c r="L16" s="46">
        <v>1293693.28</v>
      </c>
      <c r="M16" s="46">
        <v>1087004.14</v>
      </c>
      <c r="N16" s="46">
        <v>1087004.14</v>
      </c>
      <c r="O16" s="46">
        <v>0</v>
      </c>
      <c r="P16" s="46">
        <v>0</v>
      </c>
      <c r="Q16" s="46">
        <v>14487483.77</v>
      </c>
      <c r="R16" s="46">
        <v>14487483.77</v>
      </c>
      <c r="S16" s="46">
        <v>4150875.86</v>
      </c>
      <c r="T16" s="46">
        <v>4150875.86</v>
      </c>
      <c r="U16" s="46">
        <v>533949.67</v>
      </c>
      <c r="V16" s="46">
        <v>533949.67</v>
      </c>
      <c r="W16" s="46">
        <v>361443.07</v>
      </c>
      <c r="X16" s="46">
        <v>361443.07</v>
      </c>
      <c r="Y16" s="46">
        <v>0</v>
      </c>
      <c r="Z16" s="46">
        <v>0</v>
      </c>
      <c r="AA16" s="47">
        <f>+C16+E16+G16+I16+K16+M16+O16+Q16+S16+U16+W16+Y16</f>
        <v>34728875.13</v>
      </c>
      <c r="AB16" s="47">
        <f t="shared" si="0"/>
        <v>34680362.04</v>
      </c>
      <c r="AC16" s="49"/>
      <c r="AD16" s="50"/>
    </row>
    <row r="17" spans="1:30" ht="15">
      <c r="A17" s="42">
        <v>7</v>
      </c>
      <c r="B17" s="45" t="s">
        <v>69</v>
      </c>
      <c r="C17" s="46">
        <v>11995484.8</v>
      </c>
      <c r="D17" s="46">
        <v>11714972.45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7">
        <f>+C17+E17+G17+I17+K17+M17+O17+Q17+S17+U17+W17+Y17</f>
        <v>11995484.8</v>
      </c>
      <c r="AB17" s="47">
        <f t="shared" si="0"/>
        <v>11714972.45</v>
      </c>
      <c r="AC17" s="49"/>
      <c r="AD17" s="50"/>
    </row>
    <row r="18" spans="1:30" ht="15">
      <c r="A18" s="42">
        <v>8</v>
      </c>
      <c r="B18" s="45" t="s">
        <v>70</v>
      </c>
      <c r="C18" s="46">
        <v>11991731.31</v>
      </c>
      <c r="D18" s="46">
        <v>13647636.99</v>
      </c>
      <c r="E18" s="46">
        <v>0</v>
      </c>
      <c r="F18" s="46">
        <v>0</v>
      </c>
      <c r="G18" s="46">
        <v>40000</v>
      </c>
      <c r="H18" s="46">
        <v>47110.41</v>
      </c>
      <c r="I18" s="46">
        <v>4871.12</v>
      </c>
      <c r="J18" s="46">
        <v>8593.36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469626.11</v>
      </c>
      <c r="T18" s="46">
        <v>6670489.41</v>
      </c>
      <c r="U18" s="46">
        <v>101878.74</v>
      </c>
      <c r="V18" s="46">
        <v>112639.77</v>
      </c>
      <c r="W18" s="46">
        <v>6102.43</v>
      </c>
      <c r="X18" s="46">
        <v>58897.99</v>
      </c>
      <c r="Y18" s="46">
        <v>0</v>
      </c>
      <c r="Z18" s="46">
        <v>0</v>
      </c>
      <c r="AA18" s="47">
        <f>+C18+E18+G18+I18+K18+M18+O18+Q18+S18+U18+W18+Y18</f>
        <v>12614209.709999999</v>
      </c>
      <c r="AB18" s="47">
        <f t="shared" si="0"/>
        <v>20545367.93</v>
      </c>
      <c r="AC18" s="49"/>
      <c r="AD18" s="50"/>
    </row>
    <row r="19" spans="1:28" ht="15">
      <c r="A19" s="42">
        <v>9</v>
      </c>
      <c r="B19" s="45" t="s">
        <v>71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7">
        <f t="shared" si="0"/>
        <v>0</v>
      </c>
      <c r="AB19" s="47">
        <f t="shared" si="0"/>
        <v>0</v>
      </c>
    </row>
    <row r="20" spans="1:28" ht="15">
      <c r="A20" s="42">
        <v>10</v>
      </c>
      <c r="B20" s="45" t="s">
        <v>72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7">
        <f t="shared" si="0"/>
        <v>0</v>
      </c>
      <c r="AB20" s="47">
        <f t="shared" si="0"/>
        <v>0</v>
      </c>
    </row>
    <row r="21" spans="1:28" ht="15.75" thickBot="1">
      <c r="A21" s="51">
        <v>11</v>
      </c>
      <c r="B21" s="52" t="s">
        <v>73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4">
        <f t="shared" si="0"/>
        <v>0</v>
      </c>
      <c r="AB21" s="54">
        <f t="shared" si="0"/>
        <v>0</v>
      </c>
    </row>
    <row r="22" spans="1:30" s="58" customFormat="1" ht="15.75" thickBot="1">
      <c r="A22" s="55">
        <v>12</v>
      </c>
      <c r="B22" s="56" t="s">
        <v>74</v>
      </c>
      <c r="C22" s="57">
        <f>SUM(C11:C21)</f>
        <v>153022403.86</v>
      </c>
      <c r="D22" s="57">
        <f aca="true" t="shared" si="1" ref="D22:Z22">SUM(D11:D21)</f>
        <v>153235956.85000002</v>
      </c>
      <c r="E22" s="57">
        <f t="shared" si="1"/>
        <v>4527500.41</v>
      </c>
      <c r="F22" s="57">
        <f t="shared" si="1"/>
        <v>4440315.06</v>
      </c>
      <c r="G22" s="57">
        <f t="shared" si="1"/>
        <v>45114749.730000004</v>
      </c>
      <c r="H22" s="57">
        <f t="shared" si="1"/>
        <v>46870372.809999995</v>
      </c>
      <c r="I22" s="57">
        <f t="shared" si="1"/>
        <v>70282650.85000001</v>
      </c>
      <c r="J22" s="57">
        <f t="shared" si="1"/>
        <v>67362613.42</v>
      </c>
      <c r="K22" s="57">
        <f t="shared" si="1"/>
        <v>25607646.3</v>
      </c>
      <c r="L22" s="57">
        <f t="shared" si="1"/>
        <v>25190988.950000003</v>
      </c>
      <c r="M22" s="57">
        <f t="shared" si="1"/>
        <v>3019610.46</v>
      </c>
      <c r="N22" s="57">
        <f t="shared" si="1"/>
        <v>2995362.35</v>
      </c>
      <c r="O22" s="57">
        <f t="shared" si="1"/>
        <v>3277662.56</v>
      </c>
      <c r="P22" s="57">
        <f t="shared" si="1"/>
        <v>3939529.56</v>
      </c>
      <c r="Q22" s="57">
        <f t="shared" si="1"/>
        <v>133762422.58999999</v>
      </c>
      <c r="R22" s="57">
        <f t="shared" si="1"/>
        <v>112787873.75999999</v>
      </c>
      <c r="S22" s="57">
        <f t="shared" si="1"/>
        <v>159875245.43000004</v>
      </c>
      <c r="T22" s="57">
        <f t="shared" si="1"/>
        <v>170592790.18999997</v>
      </c>
      <c r="U22" s="57">
        <f t="shared" si="1"/>
        <v>85367065.08999999</v>
      </c>
      <c r="V22" s="57">
        <f t="shared" si="1"/>
        <v>84542316.6</v>
      </c>
      <c r="W22" s="57">
        <f t="shared" si="1"/>
        <v>8663596.76</v>
      </c>
      <c r="X22" s="57">
        <f t="shared" si="1"/>
        <v>8407506.5</v>
      </c>
      <c r="Y22" s="57">
        <f t="shared" si="1"/>
        <v>0</v>
      </c>
      <c r="Z22" s="57">
        <f t="shared" si="1"/>
        <v>0</v>
      </c>
      <c r="AA22" s="57">
        <f>SUM(AA11:AA21)</f>
        <v>692520554.0400001</v>
      </c>
      <c r="AB22" s="57">
        <f>SUM(AB11:AB21)</f>
        <v>680365626.05</v>
      </c>
      <c r="AD22" s="59">
        <f>+AD16+AD15</f>
        <v>0</v>
      </c>
    </row>
    <row r="23" spans="1:28" ht="15.75" thickTop="1">
      <c r="A23" s="1"/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>
        <f aca="true" t="shared" si="2" ref="AA23:AB33">+C23+E23+G23+I23+K23+M23+O23+Q23+S23+U23+W23+Y23</f>
        <v>0</v>
      </c>
      <c r="AB23" s="62">
        <f t="shared" si="2"/>
        <v>0</v>
      </c>
    </row>
    <row r="24" spans="1:28" ht="15">
      <c r="A24" s="42">
        <v>1</v>
      </c>
      <c r="B24" s="45" t="s">
        <v>75</v>
      </c>
      <c r="C24" s="46">
        <v>28615816.42</v>
      </c>
      <c r="D24" s="46">
        <v>29403197.41</v>
      </c>
      <c r="E24" s="46">
        <v>38525.45</v>
      </c>
      <c r="F24" s="46">
        <v>38525.44</v>
      </c>
      <c r="G24" s="46">
        <v>1141.96</v>
      </c>
      <c r="H24" s="46">
        <v>0</v>
      </c>
      <c r="I24" s="46">
        <v>2251333.66</v>
      </c>
      <c r="J24" s="46">
        <v>2399017.93</v>
      </c>
      <c r="K24" s="46">
        <v>3960066.72</v>
      </c>
      <c r="L24" s="46">
        <v>4022984.68</v>
      </c>
      <c r="M24" s="46">
        <v>484446.3</v>
      </c>
      <c r="N24" s="46">
        <v>466778.59</v>
      </c>
      <c r="O24" s="46">
        <v>0</v>
      </c>
      <c r="P24" s="46">
        <v>0</v>
      </c>
      <c r="Q24" s="46">
        <v>41554844.37</v>
      </c>
      <c r="R24" s="46">
        <v>35572019.53</v>
      </c>
      <c r="S24" s="46">
        <v>37545168.32</v>
      </c>
      <c r="T24" s="46">
        <v>37651512.96</v>
      </c>
      <c r="U24" s="46">
        <v>551415.71</v>
      </c>
      <c r="V24" s="46">
        <v>716897.69</v>
      </c>
      <c r="W24" s="46">
        <v>135176.87</v>
      </c>
      <c r="X24" s="46">
        <v>129673.02</v>
      </c>
      <c r="Y24" s="46">
        <v>0</v>
      </c>
      <c r="Z24" s="46">
        <v>0</v>
      </c>
      <c r="AA24" s="47">
        <f t="shared" si="2"/>
        <v>115137935.77999999</v>
      </c>
      <c r="AB24" s="47">
        <f t="shared" si="2"/>
        <v>110400607.25000001</v>
      </c>
    </row>
    <row r="25" spans="1:28" ht="15">
      <c r="A25" s="42">
        <v>2</v>
      </c>
      <c r="B25" s="45" t="s">
        <v>76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7">
        <f t="shared" si="2"/>
        <v>0</v>
      </c>
      <c r="AB25" s="47">
        <f t="shared" si="2"/>
        <v>0</v>
      </c>
    </row>
    <row r="26" spans="1:28" ht="15">
      <c r="A26" s="42">
        <v>3</v>
      </c>
      <c r="B26" s="45" t="s">
        <v>77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7">
        <f t="shared" si="2"/>
        <v>0</v>
      </c>
      <c r="AB26" s="47">
        <f t="shared" si="2"/>
        <v>0</v>
      </c>
    </row>
    <row r="27" spans="1:28" ht="15">
      <c r="A27" s="42">
        <v>4</v>
      </c>
      <c r="B27" s="45" t="s">
        <v>78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7">
        <f t="shared" si="2"/>
        <v>0</v>
      </c>
      <c r="AB27" s="47">
        <f t="shared" si="2"/>
        <v>0</v>
      </c>
    </row>
    <row r="28" spans="1:28" ht="15">
      <c r="A28" s="42">
        <v>5</v>
      </c>
      <c r="B28" s="45" t="s">
        <v>79</v>
      </c>
      <c r="C28" s="46">
        <v>509097.76</v>
      </c>
      <c r="D28" s="46">
        <v>577562.12</v>
      </c>
      <c r="E28" s="46">
        <v>0</v>
      </c>
      <c r="F28" s="46">
        <v>0</v>
      </c>
      <c r="G28" s="46">
        <v>51.97</v>
      </c>
      <c r="H28" s="46">
        <v>51.97</v>
      </c>
      <c r="I28" s="46">
        <v>67768.75</v>
      </c>
      <c r="J28" s="46">
        <v>67155.15</v>
      </c>
      <c r="K28" s="46">
        <v>10511.9</v>
      </c>
      <c r="L28" s="46">
        <v>20028.78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1865.2</v>
      </c>
      <c r="T28" s="46">
        <v>5379.28</v>
      </c>
      <c r="U28" s="46">
        <v>60659.91</v>
      </c>
      <c r="V28" s="46">
        <v>74989.8</v>
      </c>
      <c r="W28" s="46">
        <v>0</v>
      </c>
      <c r="X28" s="46">
        <v>0</v>
      </c>
      <c r="Y28" s="46">
        <v>0</v>
      </c>
      <c r="Z28" s="46">
        <v>0</v>
      </c>
      <c r="AA28" s="47">
        <f t="shared" si="2"/>
        <v>649955.49</v>
      </c>
      <c r="AB28" s="47">
        <f t="shared" si="2"/>
        <v>745167.1000000001</v>
      </c>
    </row>
    <row r="29" spans="1:28" ht="15">
      <c r="A29" s="42">
        <v>6</v>
      </c>
      <c r="B29" s="45" t="s">
        <v>80</v>
      </c>
      <c r="C29" s="46">
        <v>66927.06</v>
      </c>
      <c r="D29" s="46">
        <v>67111.47</v>
      </c>
      <c r="E29" s="46">
        <v>0</v>
      </c>
      <c r="F29" s="46">
        <v>0</v>
      </c>
      <c r="G29" s="46">
        <v>0</v>
      </c>
      <c r="H29" s="46">
        <v>0</v>
      </c>
      <c r="I29" s="46">
        <v>39611.11</v>
      </c>
      <c r="J29" s="46">
        <v>39611.11</v>
      </c>
      <c r="K29" s="46">
        <v>48502.83</v>
      </c>
      <c r="L29" s="46">
        <v>48502.83</v>
      </c>
      <c r="M29" s="46">
        <v>0</v>
      </c>
      <c r="N29" s="46">
        <v>0</v>
      </c>
      <c r="O29" s="46">
        <v>0</v>
      </c>
      <c r="P29" s="46">
        <v>0</v>
      </c>
      <c r="Q29" s="46">
        <v>24609.08</v>
      </c>
      <c r="R29" s="46">
        <v>24609.08</v>
      </c>
      <c r="S29" s="46">
        <v>11951.88</v>
      </c>
      <c r="T29" s="46">
        <v>14224.75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7">
        <f t="shared" si="2"/>
        <v>191601.96000000002</v>
      </c>
      <c r="AB29" s="47">
        <f t="shared" si="2"/>
        <v>194059.24</v>
      </c>
    </row>
    <row r="30" spans="1:28" ht="15">
      <c r="A30" s="42">
        <v>7</v>
      </c>
      <c r="B30" s="45" t="s">
        <v>81</v>
      </c>
      <c r="C30" s="46">
        <v>153965.46</v>
      </c>
      <c r="D30" s="46">
        <v>83044.45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10343</v>
      </c>
      <c r="O30" s="46">
        <v>0</v>
      </c>
      <c r="P30" s="46">
        <v>0</v>
      </c>
      <c r="Q30" s="46">
        <v>0</v>
      </c>
      <c r="R30" s="46">
        <v>0</v>
      </c>
      <c r="S30" s="46">
        <v>1242785.54</v>
      </c>
      <c r="T30" s="46">
        <v>1244919.28</v>
      </c>
      <c r="U30" s="46">
        <v>0</v>
      </c>
      <c r="V30" s="46">
        <v>210500</v>
      </c>
      <c r="W30" s="46">
        <v>54011.19</v>
      </c>
      <c r="X30" s="46">
        <v>74839.98</v>
      </c>
      <c r="Y30" s="46">
        <v>0</v>
      </c>
      <c r="Z30" s="46">
        <v>0</v>
      </c>
      <c r="AA30" s="47">
        <f t="shared" si="2"/>
        <v>1450762.19</v>
      </c>
      <c r="AB30" s="47">
        <f t="shared" si="2"/>
        <v>1623646.71</v>
      </c>
    </row>
    <row r="31" spans="1:28" ht="15">
      <c r="A31" s="42">
        <v>8</v>
      </c>
      <c r="B31" s="45" t="s">
        <v>82</v>
      </c>
      <c r="C31" s="46">
        <v>500</v>
      </c>
      <c r="D31" s="46">
        <v>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7">
        <f t="shared" si="2"/>
        <v>500</v>
      </c>
      <c r="AB31" s="47">
        <f t="shared" si="2"/>
        <v>500</v>
      </c>
    </row>
    <row r="32" spans="1:28" ht="15">
      <c r="A32" s="42">
        <v>9</v>
      </c>
      <c r="B32" s="45" t="s">
        <v>83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7">
        <f t="shared" si="2"/>
        <v>0</v>
      </c>
      <c r="AB32" s="47">
        <f t="shared" si="2"/>
        <v>0</v>
      </c>
    </row>
    <row r="33" spans="1:28" ht="15.75" thickBot="1">
      <c r="A33" s="51">
        <v>10</v>
      </c>
      <c r="B33" s="52" t="s">
        <v>84</v>
      </c>
      <c r="C33" s="53">
        <v>51927207.38</v>
      </c>
      <c r="D33" s="53">
        <v>51927207.38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4">
        <f t="shared" si="2"/>
        <v>51927207.38</v>
      </c>
      <c r="AB33" s="54">
        <f t="shared" si="2"/>
        <v>51927207.38</v>
      </c>
    </row>
    <row r="34" spans="1:28" s="58" customFormat="1" ht="15.75" thickBot="1">
      <c r="A34" s="55">
        <v>11</v>
      </c>
      <c r="B34" s="56" t="s">
        <v>85</v>
      </c>
      <c r="C34" s="57">
        <f>SUM(C24:C33)</f>
        <v>81273514.08000001</v>
      </c>
      <c r="D34" s="57">
        <f aca="true" t="shared" si="3" ref="D34:AB34">SUM(D24:D33)</f>
        <v>82058622.83</v>
      </c>
      <c r="E34" s="57">
        <f t="shared" si="3"/>
        <v>38525.45</v>
      </c>
      <c r="F34" s="57">
        <f t="shared" si="3"/>
        <v>38525.44</v>
      </c>
      <c r="G34" s="57">
        <f t="shared" si="3"/>
        <v>1193.93</v>
      </c>
      <c r="H34" s="57">
        <f t="shared" si="3"/>
        <v>51.97</v>
      </c>
      <c r="I34" s="57">
        <f t="shared" si="3"/>
        <v>2358713.52</v>
      </c>
      <c r="J34" s="57">
        <f t="shared" si="3"/>
        <v>2505784.19</v>
      </c>
      <c r="K34" s="57">
        <f t="shared" si="3"/>
        <v>4019081.45</v>
      </c>
      <c r="L34" s="57">
        <f t="shared" si="3"/>
        <v>4091516.29</v>
      </c>
      <c r="M34" s="57">
        <f t="shared" si="3"/>
        <v>484446.3</v>
      </c>
      <c r="N34" s="57">
        <f t="shared" si="3"/>
        <v>477121.59</v>
      </c>
      <c r="O34" s="57">
        <f t="shared" si="3"/>
        <v>0</v>
      </c>
      <c r="P34" s="57">
        <f t="shared" si="3"/>
        <v>0</v>
      </c>
      <c r="Q34" s="57">
        <f t="shared" si="3"/>
        <v>41579453.449999996</v>
      </c>
      <c r="R34" s="57">
        <f t="shared" si="3"/>
        <v>35596628.61</v>
      </c>
      <c r="S34" s="57">
        <f t="shared" si="3"/>
        <v>38801770.940000005</v>
      </c>
      <c r="T34" s="57">
        <f t="shared" si="3"/>
        <v>38916036.27</v>
      </c>
      <c r="U34" s="57">
        <f t="shared" si="3"/>
        <v>612075.62</v>
      </c>
      <c r="V34" s="57">
        <f t="shared" si="3"/>
        <v>1002387.49</v>
      </c>
      <c r="W34" s="57">
        <f t="shared" si="3"/>
        <v>189188.06</v>
      </c>
      <c r="X34" s="57">
        <f t="shared" si="3"/>
        <v>204513</v>
      </c>
      <c r="Y34" s="57">
        <f t="shared" si="3"/>
        <v>0</v>
      </c>
      <c r="Z34" s="57">
        <f t="shared" si="3"/>
        <v>0</v>
      </c>
      <c r="AA34" s="57">
        <f t="shared" si="3"/>
        <v>169357962.79999998</v>
      </c>
      <c r="AB34" s="57">
        <f t="shared" si="3"/>
        <v>164891187.68</v>
      </c>
    </row>
    <row r="35" spans="1:28" ht="15.75" thickTop="1">
      <c r="A35" s="1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62"/>
    </row>
    <row r="36" spans="1:28" s="58" customFormat="1" ht="15.75" thickBot="1">
      <c r="A36" s="68"/>
      <c r="B36" s="69" t="s">
        <v>86</v>
      </c>
      <c r="C36" s="70">
        <v>69732334.36</v>
      </c>
      <c r="D36" s="70">
        <v>69732334.36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63">
        <f>+C36+E36+G36+I36+K36+M36+O36+Q36+S36+U36+W36+Y36</f>
        <v>69732334.36</v>
      </c>
      <c r="AB36" s="63">
        <f>+D36+F36+H36+J36+L36+N36+P36+R36+T36+V36+X36+Z36</f>
        <v>69732334.36</v>
      </c>
    </row>
    <row r="37" spans="1:28" ht="15.75" thickTop="1">
      <c r="A37" s="1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74">
        <v>103387515.59</v>
      </c>
      <c r="Z37" s="74">
        <v>97431705.18</v>
      </c>
      <c r="AA37" s="62"/>
      <c r="AB37" s="62"/>
    </row>
    <row r="38" spans="1:28" s="58" customFormat="1" ht="15.75" thickBot="1">
      <c r="A38" s="71"/>
      <c r="B38" s="72" t="s">
        <v>87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64">
        <f>Y37</f>
        <v>103387515.59</v>
      </c>
      <c r="AB38" s="64">
        <f>Z37</f>
        <v>97431705.18</v>
      </c>
    </row>
    <row r="39" spans="1:28" ht="15.75" thickBot="1">
      <c r="A39" s="65"/>
      <c r="B39" s="66" t="s">
        <v>88</v>
      </c>
      <c r="C39" s="67">
        <f>+C38+C36+C34+C22</f>
        <v>304028252.3</v>
      </c>
      <c r="D39" s="67">
        <f aca="true" t="shared" si="4" ref="D39:AB39">+D38+D36+D34+D22</f>
        <v>305026914.04</v>
      </c>
      <c r="E39" s="67">
        <f t="shared" si="4"/>
        <v>4566025.86</v>
      </c>
      <c r="F39" s="67">
        <f t="shared" si="4"/>
        <v>4478840.5</v>
      </c>
      <c r="G39" s="67">
        <f t="shared" si="4"/>
        <v>45115943.660000004</v>
      </c>
      <c r="H39" s="67">
        <f t="shared" si="4"/>
        <v>46870424.779999994</v>
      </c>
      <c r="I39" s="67">
        <f t="shared" si="4"/>
        <v>72641364.37</v>
      </c>
      <c r="J39" s="67">
        <f t="shared" si="4"/>
        <v>69868397.61</v>
      </c>
      <c r="K39" s="67">
        <f t="shared" si="4"/>
        <v>29626727.75</v>
      </c>
      <c r="L39" s="67">
        <f t="shared" si="4"/>
        <v>29282505.240000002</v>
      </c>
      <c r="M39" s="67">
        <f t="shared" si="4"/>
        <v>3504056.76</v>
      </c>
      <c r="N39" s="67">
        <f t="shared" si="4"/>
        <v>3472483.94</v>
      </c>
      <c r="O39" s="67">
        <f t="shared" si="4"/>
        <v>3277662.56</v>
      </c>
      <c r="P39" s="67">
        <f t="shared" si="4"/>
        <v>3939529.56</v>
      </c>
      <c r="Q39" s="67">
        <f t="shared" si="4"/>
        <v>175341876.04</v>
      </c>
      <c r="R39" s="67">
        <f t="shared" si="4"/>
        <v>148384502.37</v>
      </c>
      <c r="S39" s="67">
        <f t="shared" si="4"/>
        <v>198677016.37000003</v>
      </c>
      <c r="T39" s="67">
        <f t="shared" si="4"/>
        <v>209508826.45999998</v>
      </c>
      <c r="U39" s="67">
        <f t="shared" si="4"/>
        <v>85979140.71</v>
      </c>
      <c r="V39" s="67">
        <f t="shared" si="4"/>
        <v>85544704.08999999</v>
      </c>
      <c r="W39" s="67">
        <f t="shared" si="4"/>
        <v>8852784.82</v>
      </c>
      <c r="X39" s="67">
        <f t="shared" si="4"/>
        <v>8612019.5</v>
      </c>
      <c r="Y39" s="67">
        <f t="shared" si="4"/>
        <v>0</v>
      </c>
      <c r="Z39" s="67">
        <f t="shared" si="4"/>
        <v>0</v>
      </c>
      <c r="AA39" s="67">
        <f>+AA38+AA36+AA34+AA22</f>
        <v>1034998366.7900001</v>
      </c>
      <c r="AB39" s="67">
        <f t="shared" si="4"/>
        <v>1012420853.27</v>
      </c>
    </row>
    <row r="41" ht="12.75">
      <c r="AA41" s="49"/>
    </row>
    <row r="42" ht="12.75">
      <c r="AA42" s="50"/>
    </row>
    <row r="43" ht="12.75">
      <c r="AA43" s="50"/>
    </row>
  </sheetData>
  <sheetProtection password="8754" sheet="1"/>
  <mergeCells count="14">
    <mergeCell ref="B8:B9"/>
    <mergeCell ref="C8:D8"/>
    <mergeCell ref="E8:F8"/>
    <mergeCell ref="G8:H8"/>
    <mergeCell ref="I8:J8"/>
    <mergeCell ref="K8:L8"/>
    <mergeCell ref="S8:T8"/>
    <mergeCell ref="U8:V8"/>
    <mergeCell ref="W8:X8"/>
    <mergeCell ref="Y8:Z8"/>
    <mergeCell ref="AA8:AB8"/>
    <mergeCell ref="M8:N8"/>
    <mergeCell ref="O8:P8"/>
    <mergeCell ref="Q8:R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b269240</cp:lastModifiedBy>
  <cp:lastPrinted>2015-03-02T13:25:41Z</cp:lastPrinted>
  <dcterms:created xsi:type="dcterms:W3CDTF">2000-01-20T08:39:24Z</dcterms:created>
  <dcterms:modified xsi:type="dcterms:W3CDTF">2016-05-03T08:40:32Z</dcterms:modified>
  <cp:category/>
  <cp:version/>
  <cp:contentType/>
  <cp:contentStatus/>
</cp:coreProperties>
</file>