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607" activeTab="1"/>
  </bookViews>
  <sheets>
    <sheet name="Entrate RENDICONTO" sheetId="1" r:id="rId1"/>
    <sheet name="Spese RENDICONTO" sheetId="2" r:id="rId2"/>
  </sheets>
  <definedNames>
    <definedName name="_xlnm.Print_Area" localSheetId="0">'Entrate RENDICONTO'!$A$1:$D$43</definedName>
  </definedNames>
  <calcPr fullCalcOnLoad="1"/>
</workbook>
</file>

<file path=xl/sharedStrings.xml><?xml version="1.0" encoding="utf-8"?>
<sst xmlns="http://schemas.openxmlformats.org/spreadsheetml/2006/main" count="131" uniqueCount="89">
  <si>
    <t>Entrate</t>
  </si>
  <si>
    <t>Entrate per codifica economica</t>
  </si>
  <si>
    <t>COMPETENZA</t>
  </si>
  <si>
    <t>CASSA</t>
  </si>
  <si>
    <t>TITOLO  I - ENTRATE TRIBUTARIE</t>
  </si>
  <si>
    <t>categoria 1</t>
  </si>
  <si>
    <t>IMPOSTE</t>
  </si>
  <si>
    <t>categoria 2</t>
  </si>
  <si>
    <t>TASSE</t>
  </si>
  <si>
    <t>categoria 3</t>
  </si>
  <si>
    <t>TRIBUTI SPECIALI ED ALTRE ENTRATE TRIBUTARIE PROPRIE</t>
  </si>
  <si>
    <t>TOTALE TITOLO I</t>
  </si>
  <si>
    <t>TITOLO II - ENTRATE DERIVANTI DA CONTRIBUTI E TRASFERIMENTI CORRENTI DELLO STATO DELLA REGIONE E DI ALTRI PUBBLICI ANCHE IN RAPPORTO ALL'ESERCIZIO DELEGATE DALLA REGIONE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</si>
  <si>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</si>
  <si>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</si>
  <si>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</si>
  <si>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</si>
  <si>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</si>
  <si>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</si>
  <si>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</si>
  <si>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TOTALE TITOLO II</t>
  </si>
  <si>
    <t>TITOLO III  ENTRATE EXTRATRIBUTARIE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</si>
  <si>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</si>
  <si>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</si>
  <si>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</si>
  <si>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</si>
  <si>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</si>
  <si>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</si>
  <si>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</si>
  <si>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</si>
  <si>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</si>
  <si>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</si>
  <si>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</si>
  <si>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</si>
  <si>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</si>
  <si>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</si>
  <si>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TOTALE TITOLO IV</t>
  </si>
  <si>
    <t>TITOLO  V - 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</si>
  <si>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</si>
  <si>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</si>
  <si>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</si>
  <si>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</si>
  <si>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</si>
  <si>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 -   ENTRATE DA SERVIZI PER CONTO DI TERZI</t>
  </si>
  <si>
    <t>TOTALE GENERALE DELLE ENTRATE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</si>
  <si>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</si>
  <si>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</si>
  <si>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</si>
  <si>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</si>
  <si>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</si>
  <si>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</si>
  <si>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</si>
  <si>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</si>
  <si>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</si>
  <si>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nel campo della viabiltà e del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</si>
  <si>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</si>
  <si>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</si>
  <si>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</si>
  <si>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</si>
  <si>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</si>
  <si>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 xml:space="preserve">Competenza </t>
  </si>
  <si>
    <t>Cassa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</si>
  <si>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</si>
  <si>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</si>
  <si>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</si>
  <si>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</si>
  <si>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</si>
  <si>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</si>
  <si>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</si>
  <si>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</si>
  <si>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</si>
  <si>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</si>
  <si>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</si>
  <si>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 -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</si>
  <si>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</si>
  <si>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</si>
  <si>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</si>
  <si>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</si>
  <si>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</si>
  <si>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</si>
  <si>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</si>
  <si>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</si>
  <si>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</si>
  <si>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</si>
  <si>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2° SPESE IN CONTO CAPITALE</t>
  </si>
  <si>
    <t>TOTALE TITOLO 3° SPESE PER RIMBORSO DI PRESTITI</t>
  </si>
  <si>
    <t>TOTALE TITOLO 4° SPESE PER SERVIZI PER CONTO DI TERZI</t>
  </si>
  <si>
    <t>TOTALE SPESE PER CLASSIFICAZIONE FUNZIONALE</t>
  </si>
  <si>
    <t>DATI DI RENDICONTO 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</si>
</sst>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_-* #.##0.00_-;\-* #.##0.00_-;_-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FF8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43" fontId="0" fillId="0" borderId="17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43" fontId="6" fillId="33" borderId="17" xfId="45" applyFont="1" applyFill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6" xfId="45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3" fontId="6" fillId="33" borderId="16" xfId="45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3" fontId="9" fillId="0" borderId="19" xfId="45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43" fontId="7" fillId="33" borderId="17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1" fillId="0" borderId="17" xfId="0" applyFont="1" applyBorder="1" applyAlignment="1">
      <alignment vertical="top" wrapText="1"/>
    </xf>
    <xf numFmtId="43" fontId="0" fillId="0" borderId="17" xfId="45" applyFont="1" applyFill="1" applyBorder="1" applyAlignment="1" applyProtection="1">
      <alignment/>
      <protection/>
    </xf>
    <xf numFmtId="43" fontId="6" fillId="33" borderId="17" xfId="45" applyFont="1" applyFill="1" applyBorder="1" applyAlignment="1" applyProtection="1">
      <alignment/>
      <protection/>
    </xf>
    <xf numFmtId="43" fontId="6" fillId="35" borderId="17" xfId="45" applyFont="1" applyFill="1" applyBorder="1" applyAlignment="1" applyProtection="1">
      <alignment/>
      <protection/>
    </xf>
    <xf numFmtId="43" fontId="0" fillId="0" borderId="0" xfId="45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 vertical="top" wrapText="1"/>
    </xf>
    <xf numFmtId="43" fontId="0" fillId="0" borderId="20" xfId="45" applyFont="1" applyFill="1" applyBorder="1" applyAlignment="1" applyProtection="1">
      <alignment/>
      <protection/>
    </xf>
    <xf numFmtId="43" fontId="6" fillId="33" borderId="20" xfId="45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0" fontId="9" fillId="33" borderId="21" xfId="0" applyFont="1" applyFill="1" applyBorder="1" applyAlignment="1">
      <alignment vertical="top" wrapText="1"/>
    </xf>
    <xf numFmtId="43" fontId="7" fillId="33" borderId="21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5" fontId="7" fillId="33" borderId="0" xfId="0" applyNumberFormat="1" applyFont="1" applyFill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43" fontId="6" fillId="33" borderId="10" xfId="45" applyFont="1" applyFill="1" applyBorder="1" applyAlignment="1" applyProtection="1">
      <alignment/>
      <protection/>
    </xf>
    <xf numFmtId="43" fontId="7" fillId="33" borderId="22" xfId="45" applyFont="1" applyFill="1" applyBorder="1" applyAlignment="1" applyProtection="1">
      <alignment/>
      <protection/>
    </xf>
    <xf numFmtId="43" fontId="7" fillId="33" borderId="20" xfId="45" applyFon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9" fillId="33" borderId="23" xfId="0" applyFont="1" applyFill="1" applyBorder="1" applyAlignment="1">
      <alignment vertical="center" wrapText="1"/>
    </xf>
    <xf numFmtId="43" fontId="7" fillId="33" borderId="23" xfId="45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vertical="top" wrapText="1"/>
    </xf>
    <xf numFmtId="43" fontId="7" fillId="0" borderId="22" xfId="45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top" wrapText="1"/>
    </xf>
    <xf numFmtId="43" fontId="7" fillId="0" borderId="20" xfId="45" applyFont="1" applyFill="1" applyBorder="1" applyAlignment="1" applyProtection="1">
      <alignment/>
      <protection/>
    </xf>
    <xf numFmtId="43" fontId="46" fillId="0" borderId="10" xfId="45" applyFon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43"/>
  <sheetViews>
    <sheetView showGridLines="0" view="pageLayout" zoomScaleNormal="75" workbookViewId="0" topLeftCell="A1">
      <selection activeCell="A1" sqref="A1:D43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ht="18.75">
      <c r="A1" s="3" t="s">
        <v>0</v>
      </c>
    </row>
    <row r="2" spans="1:3" ht="18.75">
      <c r="A2" s="3" t="s">
        <v>88</v>
      </c>
      <c r="C2" s="3"/>
    </row>
    <row r="4" spans="1:6" ht="24" customHeight="1">
      <c r="A4" s="4"/>
      <c r="B4" s="5" t="s">
        <v>1</v>
      </c>
      <c r="C4" s="6" t="s">
        <v>2</v>
      </c>
      <c r="D4" s="6" t="s">
        <v>3</v>
      </c>
      <c r="E4" s="7"/>
      <c r="F4" s="7"/>
    </row>
    <row r="5" spans="1:6" ht="12.75">
      <c r="A5" s="8"/>
      <c r="B5" s="9" t="s">
        <v>4</v>
      </c>
      <c r="C5" s="10"/>
      <c r="D5" s="11"/>
      <c r="E5" s="12"/>
      <c r="F5" s="12"/>
    </row>
    <row r="6" spans="1:6" ht="12.75">
      <c r="A6" s="13" t="s">
        <v>5</v>
      </c>
      <c r="B6" s="14" t="s">
        <v>6</v>
      </c>
      <c r="C6" s="15">
        <v>327345792.62</v>
      </c>
      <c r="D6" s="15">
        <v>347276681.27</v>
      </c>
      <c r="E6" s="16"/>
      <c r="F6" s="16"/>
    </row>
    <row r="7" spans="1:6" ht="12.75">
      <c r="A7" s="13" t="s">
        <v>7</v>
      </c>
      <c r="B7" s="14" t="s">
        <v>8</v>
      </c>
      <c r="C7" s="15">
        <v>135070564.87</v>
      </c>
      <c r="D7" s="15">
        <v>105184385.06</v>
      </c>
      <c r="E7" s="16"/>
      <c r="F7" s="16"/>
    </row>
    <row r="8" spans="1:6" ht="12.75">
      <c r="A8" s="13" t="s">
        <v>9</v>
      </c>
      <c r="B8" s="14" t="s">
        <v>10</v>
      </c>
      <c r="C8" s="15">
        <v>119716899.8</v>
      </c>
      <c r="D8" s="15">
        <v>118444250.99</v>
      </c>
      <c r="E8" s="16"/>
      <c r="F8" s="16"/>
    </row>
    <row r="9" spans="1:6" ht="15">
      <c r="A9" s="17"/>
      <c r="B9" s="18" t="s">
        <v>11</v>
      </c>
      <c r="C9" s="19">
        <f>SUM(C6:C8)</f>
        <v>582133257.29</v>
      </c>
      <c r="D9" s="19">
        <f>SUM(D6:D8)</f>
        <v>570905317.3199999</v>
      </c>
      <c r="E9" s="16"/>
      <c r="F9" s="16"/>
    </row>
    <row r="10" spans="1:6" ht="25.5">
      <c r="A10" s="20"/>
      <c r="B10" s="21" t="s">
        <v>12</v>
      </c>
      <c r="C10" s="22"/>
      <c r="D10" s="11"/>
      <c r="E10" s="12"/>
      <c r="F10" s="12"/>
    </row>
    <row r="11" spans="1:6" ht="8.25" customHeight="1">
      <c r="A11" s="20"/>
      <c r="B11" s="21"/>
      <c r="C11" s="22"/>
      <c r="D11" s="11"/>
      <c r="E11" s="12"/>
      <c r="F11" s="12"/>
    </row>
    <row r="12" spans="1:6" ht="12.75">
      <c r="A12" s="13" t="s">
        <v>5</v>
      </c>
      <c r="B12" s="14" t="s">
        <v>13</v>
      </c>
      <c r="C12" s="15">
        <v>57587995.87</v>
      </c>
      <c r="D12" s="15">
        <v>70810047.84</v>
      </c>
      <c r="E12" s="16"/>
      <c r="F12" s="16"/>
    </row>
    <row r="13" spans="1:6" ht="12.75">
      <c r="A13" s="23" t="s">
        <v>7</v>
      </c>
      <c r="B13" s="24" t="s">
        <v>14</v>
      </c>
      <c r="C13" s="15">
        <v>74736001.11</v>
      </c>
      <c r="D13" s="15">
        <v>75357054.73</v>
      </c>
      <c r="E13" s="16"/>
      <c r="F13" s="16"/>
    </row>
    <row r="14" spans="1:6" ht="12.75">
      <c r="A14" s="13" t="s">
        <v>9</v>
      </c>
      <c r="B14" s="14" t="s">
        <v>15</v>
      </c>
      <c r="C14" s="15">
        <v>155857</v>
      </c>
      <c r="D14" s="15">
        <v>140000</v>
      </c>
      <c r="E14" s="16"/>
      <c r="F14" s="16"/>
    </row>
    <row r="15" spans="1:6" ht="12.75">
      <c r="A15" s="13" t="s">
        <v>16</v>
      </c>
      <c r="B15" s="14" t="s">
        <v>17</v>
      </c>
      <c r="C15" s="15">
        <v>814313.19</v>
      </c>
      <c r="D15" s="15">
        <v>978893.01</v>
      </c>
      <c r="E15" s="16"/>
      <c r="F15" s="16"/>
    </row>
    <row r="16" spans="1:6" ht="12.75">
      <c r="A16" s="13" t="s">
        <v>18</v>
      </c>
      <c r="B16" s="14" t="s">
        <v>19</v>
      </c>
      <c r="C16" s="15">
        <v>1162712.26</v>
      </c>
      <c r="D16" s="15">
        <v>1220766.25</v>
      </c>
      <c r="E16" s="16"/>
      <c r="F16" s="16"/>
    </row>
    <row r="17" spans="1:6" ht="15">
      <c r="A17" s="25"/>
      <c r="B17" s="26" t="s">
        <v>20</v>
      </c>
      <c r="C17" s="27">
        <f>SUM(C12:C16)</f>
        <v>134456879.42999998</v>
      </c>
      <c r="D17" s="27">
        <f>SUM(D12:D16)</f>
        <v>148506761.82999998</v>
      </c>
      <c r="E17" s="16"/>
      <c r="F17" s="16"/>
    </row>
    <row r="18" spans="1:6" ht="12.75">
      <c r="A18" s="8"/>
      <c r="B18" s="12"/>
      <c r="C18" s="22"/>
      <c r="D18" s="22"/>
      <c r="E18" s="16"/>
      <c r="F18" s="16"/>
    </row>
    <row r="19" spans="1:6" ht="12.75">
      <c r="A19" s="20"/>
      <c r="B19" s="21" t="s">
        <v>21</v>
      </c>
      <c r="C19" s="22"/>
      <c r="D19" s="22"/>
      <c r="E19" s="16"/>
      <c r="F19" s="16"/>
    </row>
    <row r="20" spans="1:6" ht="12.75">
      <c r="A20" s="13" t="s">
        <v>5</v>
      </c>
      <c r="B20" s="14" t="s">
        <v>22</v>
      </c>
      <c r="C20" s="15">
        <v>74441784.24</v>
      </c>
      <c r="D20" s="15">
        <v>55700842.78</v>
      </c>
      <c r="E20" s="16"/>
      <c r="F20" s="16"/>
    </row>
    <row r="21" spans="1:6" ht="12.75">
      <c r="A21" s="23" t="s">
        <v>7</v>
      </c>
      <c r="B21" s="24" t="s">
        <v>23</v>
      </c>
      <c r="C21" s="15">
        <v>29894598.85</v>
      </c>
      <c r="D21" s="15">
        <v>27403604.75</v>
      </c>
      <c r="E21" s="16"/>
      <c r="F21" s="16"/>
    </row>
    <row r="22" spans="1:6" ht="12.75">
      <c r="A22" s="23" t="s">
        <v>9</v>
      </c>
      <c r="B22" s="24" t="s">
        <v>24</v>
      </c>
      <c r="C22" s="15">
        <v>1201950.94</v>
      </c>
      <c r="D22" s="15">
        <v>1163639.83</v>
      </c>
      <c r="E22" s="16"/>
      <c r="F22" s="16"/>
    </row>
    <row r="23" spans="1:6" ht="12.75">
      <c r="A23" s="23" t="s">
        <v>16</v>
      </c>
      <c r="B23" s="24" t="s">
        <v>25</v>
      </c>
      <c r="C23" s="15">
        <v>0</v>
      </c>
      <c r="D23" s="15">
        <v>2710339</v>
      </c>
      <c r="E23" s="16"/>
      <c r="F23" s="16"/>
    </row>
    <row r="24" spans="1:6" ht="12.75">
      <c r="A24" s="13" t="s">
        <v>18</v>
      </c>
      <c r="B24" s="14" t="s">
        <v>26</v>
      </c>
      <c r="C24" s="15">
        <v>28053865.04</v>
      </c>
      <c r="D24" s="15">
        <v>22964026.58</v>
      </c>
      <c r="E24" s="16"/>
      <c r="F24" s="16"/>
    </row>
    <row r="25" spans="1:6" ht="15">
      <c r="A25" s="28"/>
      <c r="B25" s="18" t="s">
        <v>27</v>
      </c>
      <c r="C25" s="19">
        <f>SUM(C20:C24)</f>
        <v>133592199.07</v>
      </c>
      <c r="D25" s="19">
        <f>SUM(D20:D24)</f>
        <v>109942452.94</v>
      </c>
      <c r="E25" s="16"/>
      <c r="F25" s="16"/>
    </row>
    <row r="26" spans="1:6" ht="12.75">
      <c r="A26" s="20"/>
      <c r="B26" s="21"/>
      <c r="C26" s="22"/>
      <c r="D26" s="22"/>
      <c r="E26" s="16"/>
      <c r="F26" s="16"/>
    </row>
    <row r="27" spans="1:6" ht="25.5">
      <c r="A27" s="29"/>
      <c r="B27" s="9" t="s">
        <v>28</v>
      </c>
      <c r="C27" s="30"/>
      <c r="D27" s="31"/>
      <c r="E27" s="12"/>
      <c r="F27" s="12"/>
    </row>
    <row r="28" spans="1:6" ht="12.75">
      <c r="A28" s="13" t="s">
        <v>5</v>
      </c>
      <c r="B28" s="14" t="s">
        <v>29</v>
      </c>
      <c r="C28" s="15">
        <v>22142601.66</v>
      </c>
      <c r="D28" s="15">
        <v>33667065.32</v>
      </c>
      <c r="E28" s="16"/>
      <c r="F28" s="16"/>
    </row>
    <row r="29" spans="1:6" ht="12.75">
      <c r="A29" s="13" t="s">
        <v>7</v>
      </c>
      <c r="B29" s="14" t="s">
        <v>30</v>
      </c>
      <c r="C29" s="15">
        <v>1488877.82</v>
      </c>
      <c r="D29" s="15">
        <v>31845304.81</v>
      </c>
      <c r="E29" s="16"/>
      <c r="F29" s="16"/>
    </row>
    <row r="30" spans="1:6" ht="12.75">
      <c r="A30" s="13" t="s">
        <v>9</v>
      </c>
      <c r="B30" s="14" t="s">
        <v>31</v>
      </c>
      <c r="C30" s="15">
        <v>14999958.27</v>
      </c>
      <c r="D30" s="15">
        <v>8837277.1</v>
      </c>
      <c r="E30" s="16"/>
      <c r="F30" s="16"/>
    </row>
    <row r="31" spans="1:6" ht="12.75">
      <c r="A31" s="13" t="s">
        <v>16</v>
      </c>
      <c r="B31" s="14" t="s">
        <v>32</v>
      </c>
      <c r="C31" s="15">
        <v>856298.06</v>
      </c>
      <c r="D31" s="15">
        <v>2171639.97</v>
      </c>
      <c r="E31" s="16"/>
      <c r="F31" s="16"/>
    </row>
    <row r="32" spans="1:6" ht="12.75">
      <c r="A32" s="23" t="s">
        <v>18</v>
      </c>
      <c r="B32" s="24" t="s">
        <v>33</v>
      </c>
      <c r="C32" s="15">
        <v>16587017.34</v>
      </c>
      <c r="D32" s="15">
        <v>14585805.1</v>
      </c>
      <c r="E32" s="16"/>
      <c r="F32" s="16"/>
    </row>
    <row r="33" spans="1:6" ht="12.75">
      <c r="A33" s="13" t="s">
        <v>34</v>
      </c>
      <c r="B33" s="14" t="s">
        <v>35</v>
      </c>
      <c r="C33" s="15">
        <v>40065843.91</v>
      </c>
      <c r="D33" s="15">
        <v>24024149.11</v>
      </c>
      <c r="E33" s="16"/>
      <c r="F33" s="16"/>
    </row>
    <row r="34" spans="1:6" ht="15">
      <c r="A34" s="17"/>
      <c r="B34" s="18" t="s">
        <v>36</v>
      </c>
      <c r="C34" s="19">
        <f>SUM(C28:C33)</f>
        <v>96140597.06</v>
      </c>
      <c r="D34" s="19">
        <f>SUM(D28:D33)</f>
        <v>115131241.40999998</v>
      </c>
      <c r="E34" s="16"/>
      <c r="F34" s="16"/>
    </row>
    <row r="35" spans="1:6" ht="12.75">
      <c r="A35" s="8"/>
      <c r="B35" s="12"/>
      <c r="C35" s="22"/>
      <c r="D35" s="22"/>
      <c r="E35" s="16"/>
      <c r="F35" s="16"/>
    </row>
    <row r="36" spans="1:6" ht="12.75">
      <c r="A36" s="32"/>
      <c r="B36" s="9" t="s">
        <v>37</v>
      </c>
      <c r="C36" s="30"/>
      <c r="D36" s="31"/>
      <c r="E36" s="12"/>
      <c r="F36" s="12"/>
    </row>
    <row r="37" spans="1:6" ht="12.75">
      <c r="A37" s="13" t="s">
        <v>5</v>
      </c>
      <c r="B37" s="14" t="s">
        <v>38</v>
      </c>
      <c r="C37" s="15">
        <v>0</v>
      </c>
      <c r="D37" s="15">
        <v>0</v>
      </c>
      <c r="E37" s="16"/>
      <c r="F37" s="16"/>
    </row>
    <row r="38" spans="1:6" ht="12.75">
      <c r="A38" s="13" t="s">
        <v>7</v>
      </c>
      <c r="B38" s="14" t="s">
        <v>39</v>
      </c>
      <c r="C38" s="15">
        <v>0</v>
      </c>
      <c r="D38" s="15">
        <v>0</v>
      </c>
      <c r="E38" s="16"/>
      <c r="F38" s="16"/>
    </row>
    <row r="39" spans="1:6" ht="12.75">
      <c r="A39" s="13" t="s">
        <v>9</v>
      </c>
      <c r="B39" s="14" t="s">
        <v>40</v>
      </c>
      <c r="C39" s="15">
        <v>68400381.84</v>
      </c>
      <c r="D39" s="15">
        <v>43785796.98</v>
      </c>
      <c r="E39" s="16"/>
      <c r="F39" s="16"/>
    </row>
    <row r="40" spans="1:6" ht="12.75">
      <c r="A40" s="13" t="s">
        <v>16</v>
      </c>
      <c r="B40" s="14" t="s">
        <v>41</v>
      </c>
      <c r="C40" s="15">
        <v>0</v>
      </c>
      <c r="D40" s="15">
        <v>0</v>
      </c>
      <c r="E40" s="16"/>
      <c r="F40" s="16"/>
    </row>
    <row r="41" spans="1:6" ht="15">
      <c r="A41" s="17"/>
      <c r="B41" s="18" t="s">
        <v>42</v>
      </c>
      <c r="C41" s="19">
        <f>SUM(C37:C40)</f>
        <v>68400381.84</v>
      </c>
      <c r="D41" s="19">
        <f>SUM(D37:D40)</f>
        <v>43785796.98</v>
      </c>
      <c r="E41" s="16"/>
      <c r="F41" s="16"/>
    </row>
    <row r="42" spans="1:6" ht="12.75">
      <c r="A42" s="8"/>
      <c r="B42" s="33" t="s">
        <v>43</v>
      </c>
      <c r="C42" s="22">
        <v>57237448.06</v>
      </c>
      <c r="D42" s="22">
        <v>56754876.02</v>
      </c>
      <c r="E42" s="16"/>
      <c r="F42" s="16"/>
    </row>
    <row r="43" spans="1:6" ht="23.25" customHeight="1">
      <c r="A43" s="17"/>
      <c r="B43" s="34" t="s">
        <v>44</v>
      </c>
      <c r="C43" s="35">
        <f>+C42+C41+C34+C25+C17+C9</f>
        <v>1071960762.7499999</v>
      </c>
      <c r="D43" s="35">
        <f>+D42+D41+D34+D25+D17+D9</f>
        <v>1045026446.4999999</v>
      </c>
      <c r="E43" s="36"/>
      <c r="F43" s="36"/>
    </row>
  </sheetData>
  <sheetProtection password="F89B" sheet="1"/>
  <printOptions/>
  <pageMargins left="0.7" right="0.7" top="0.75" bottom="0.75" header="0.3" footer="0.3"/>
  <pageSetup fitToHeight="1" fitToWidth="1" horizontalDpi="300" verticalDpi="300" orientation="landscape" paperSize="8" scale="82" r:id="rId1"/>
  <headerFooter alignWithMargins="0">
    <oddHeader>&amp;CTRASPARENZA AI SENSI D.LVO 33/2013 - ALL. 3 D.P.C.M. 22-9-2014 - ENTI LOCALI IN CONTABILITA' FINANZIARIA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D40"/>
  <sheetViews>
    <sheetView showGridLines="0" tabSelected="1" view="pageLayout" workbookViewId="0" topLeftCell="A1">
      <selection activeCell="A1" sqref="A1:AD36"/>
    </sheetView>
  </sheetViews>
  <sheetFormatPr defaultColWidth="9.140625" defaultRowHeight="12.75"/>
  <cols>
    <col min="1" max="1" width="3.28125" style="0" customWidth="1"/>
    <col min="2" max="2" width="55.57421875" style="0" customWidth="1"/>
    <col min="3" max="3" width="17.7109375" style="0" customWidth="1"/>
    <col min="4" max="4" width="18.00390625" style="0" customWidth="1"/>
    <col min="5" max="5" width="15.8515625" style="0" customWidth="1"/>
    <col min="6" max="6" width="16.421875" style="0" customWidth="1"/>
    <col min="7" max="7" width="15.28125" style="0" customWidth="1"/>
    <col min="8" max="8" width="16.421875" style="0" customWidth="1"/>
    <col min="9" max="9" width="15.140625" style="0" customWidth="1"/>
    <col min="10" max="10" width="15.8515625" style="0" customWidth="1"/>
    <col min="11" max="11" width="16.00390625" style="0" customWidth="1"/>
    <col min="12" max="12" width="17.7109375" style="0" customWidth="1"/>
    <col min="13" max="13" width="15.140625" style="0" customWidth="1"/>
    <col min="14" max="14" width="15.7109375" style="0" customWidth="1"/>
    <col min="15" max="15" width="16.710937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15.00390625" style="0" customWidth="1"/>
    <col min="20" max="20" width="16.57421875" style="0" customWidth="1"/>
    <col min="21" max="21" width="16.28125" style="0" customWidth="1"/>
    <col min="22" max="22" width="16.00390625" style="0" customWidth="1"/>
    <col min="23" max="23" width="15.7109375" style="0" customWidth="1"/>
    <col min="24" max="24" width="14.57421875" style="0" customWidth="1"/>
    <col min="25" max="25" width="17.00390625" style="0" customWidth="1"/>
    <col min="26" max="26" width="14.7109375" style="0" customWidth="1"/>
    <col min="27" max="27" width="17.28125" style="0" customWidth="1"/>
    <col min="28" max="28" width="16.8515625" style="0" customWidth="1"/>
    <col min="29" max="29" width="15.28125" style="0" customWidth="1"/>
    <col min="30" max="30" width="13.140625" style="0" customWidth="1"/>
  </cols>
  <sheetData>
    <row r="1" ht="18.75">
      <c r="B1" s="3" t="s">
        <v>45</v>
      </c>
    </row>
    <row r="2" spans="2:7" ht="18.75">
      <c r="B2" s="3" t="s">
        <v>88</v>
      </c>
      <c r="C2" s="3"/>
      <c r="D2" s="3"/>
      <c r="G2" s="3"/>
    </row>
    <row r="3" spans="2:7" ht="18.75">
      <c r="B3" s="3"/>
      <c r="G3" s="3"/>
    </row>
    <row r="5" spans="1:28" s="38" customFormat="1" ht="58.5" customHeight="1">
      <c r="A5" s="37"/>
      <c r="B5" s="75" t="s">
        <v>46</v>
      </c>
      <c r="C5" s="74" t="s">
        <v>47</v>
      </c>
      <c r="D5" s="74"/>
      <c r="E5" s="74" t="s">
        <v>48</v>
      </c>
      <c r="F5" s="74"/>
      <c r="G5" s="74" t="s">
        <v>49</v>
      </c>
      <c r="H5" s="74"/>
      <c r="I5" s="74" t="s">
        <v>50</v>
      </c>
      <c r="J5" s="74"/>
      <c r="K5" s="74" t="s">
        <v>51</v>
      </c>
      <c r="L5" s="74"/>
      <c r="M5" s="74" t="s">
        <v>52</v>
      </c>
      <c r="N5" s="74"/>
      <c r="O5" s="74" t="s">
        <v>53</v>
      </c>
      <c r="P5" s="74"/>
      <c r="Q5" s="74" t="s">
        <v>54</v>
      </c>
      <c r="R5" s="74"/>
      <c r="S5" s="74" t="s">
        <v>55</v>
      </c>
      <c r="T5" s="74"/>
      <c r="U5" s="74" t="s">
        <v>56</v>
      </c>
      <c r="V5" s="74"/>
      <c r="W5" s="74" t="s">
        <v>57</v>
      </c>
      <c r="X5" s="74"/>
      <c r="Y5" s="74" t="s">
        <v>58</v>
      </c>
      <c r="Z5" s="74"/>
      <c r="AA5" s="74" t="s">
        <v>59</v>
      </c>
      <c r="AB5" s="74"/>
    </row>
    <row r="6" spans="1:28" s="38" customFormat="1" ht="11.25" customHeight="1">
      <c r="A6" s="39"/>
      <c r="B6" s="76"/>
      <c r="C6" s="40" t="s">
        <v>60</v>
      </c>
      <c r="D6" s="40" t="s">
        <v>61</v>
      </c>
      <c r="E6" s="40" t="s">
        <v>60</v>
      </c>
      <c r="F6" s="40" t="s">
        <v>61</v>
      </c>
      <c r="G6" s="40" t="s">
        <v>60</v>
      </c>
      <c r="H6" s="40" t="s">
        <v>61</v>
      </c>
      <c r="I6" s="40" t="s">
        <v>60</v>
      </c>
      <c r="J6" s="40" t="s">
        <v>61</v>
      </c>
      <c r="K6" s="40" t="s">
        <v>60</v>
      </c>
      <c r="L6" s="40" t="s">
        <v>61</v>
      </c>
      <c r="M6" s="40" t="s">
        <v>60</v>
      </c>
      <c r="N6" s="40" t="s">
        <v>61</v>
      </c>
      <c r="O6" s="40" t="s">
        <v>60</v>
      </c>
      <c r="P6" s="40" t="s">
        <v>61</v>
      </c>
      <c r="Q6" s="40" t="s">
        <v>60</v>
      </c>
      <c r="R6" s="40" t="s">
        <v>61</v>
      </c>
      <c r="S6" s="40" t="s">
        <v>60</v>
      </c>
      <c r="T6" s="40" t="s">
        <v>61</v>
      </c>
      <c r="U6" s="40" t="s">
        <v>60</v>
      </c>
      <c r="V6" s="40" t="s">
        <v>61</v>
      </c>
      <c r="W6" s="40" t="s">
        <v>60</v>
      </c>
      <c r="X6" s="40" t="s">
        <v>61</v>
      </c>
      <c r="Y6" s="40" t="s">
        <v>60</v>
      </c>
      <c r="Z6" s="40" t="s">
        <v>61</v>
      </c>
      <c r="AA6" s="40" t="s">
        <v>60</v>
      </c>
      <c r="AB6" s="40" t="s">
        <v>61</v>
      </c>
    </row>
    <row r="7" spans="1:28" s="2" customFormat="1" ht="11.25" customHeight="1">
      <c r="A7" s="41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5">
      <c r="A8" s="41">
        <v>1</v>
      </c>
      <c r="B8" s="44" t="s">
        <v>62</v>
      </c>
      <c r="C8" s="45">
        <v>105840610.5</v>
      </c>
      <c r="D8" s="45">
        <v>107343231.57</v>
      </c>
      <c r="E8" s="45">
        <v>538171.42</v>
      </c>
      <c r="F8" s="45">
        <v>540232.59</v>
      </c>
      <c r="G8" s="45">
        <v>28337862.34</v>
      </c>
      <c r="H8" s="45">
        <v>28342539.46</v>
      </c>
      <c r="I8" s="45">
        <v>22329085.11</v>
      </c>
      <c r="J8" s="45">
        <v>22382670.96</v>
      </c>
      <c r="K8" s="45">
        <v>11201398.21</v>
      </c>
      <c r="L8" s="45">
        <v>11208528.96</v>
      </c>
      <c r="M8" s="45">
        <v>0</v>
      </c>
      <c r="N8" s="45">
        <v>0</v>
      </c>
      <c r="O8" s="45">
        <v>1550737.1</v>
      </c>
      <c r="P8" s="45">
        <v>1546726.98</v>
      </c>
      <c r="Q8" s="45">
        <v>2613753.17</v>
      </c>
      <c r="R8" s="45">
        <v>2612839.91</v>
      </c>
      <c r="S8" s="45">
        <v>8239780.51</v>
      </c>
      <c r="T8" s="45">
        <v>8223941.43</v>
      </c>
      <c r="U8" s="45">
        <v>30194305.92</v>
      </c>
      <c r="V8" s="45">
        <v>30203431.52</v>
      </c>
      <c r="W8" s="45">
        <v>2364440.85</v>
      </c>
      <c r="X8" s="45">
        <v>2340747.45</v>
      </c>
      <c r="Y8" s="45">
        <v>0</v>
      </c>
      <c r="Z8" s="45">
        <v>0</v>
      </c>
      <c r="AA8" s="46">
        <f>+C8+E8+G8+I8+K8+M8+O8+Q8+S8+U8+W8+Y8</f>
        <v>213210145.12999997</v>
      </c>
      <c r="AB8" s="46">
        <f>+D8+F8+H8+J8+L8+N8+P8+R8+T8+V8+X8+Z8</f>
        <v>214744890.83</v>
      </c>
    </row>
    <row r="9" spans="1:28" ht="15">
      <c r="A9" s="41">
        <v>2</v>
      </c>
      <c r="B9" s="44" t="s">
        <v>63</v>
      </c>
      <c r="C9" s="45">
        <v>1120456.47</v>
      </c>
      <c r="D9" s="45">
        <v>1162246.47</v>
      </c>
      <c r="E9" s="45">
        <v>7847.04</v>
      </c>
      <c r="F9" s="45">
        <v>6598.34</v>
      </c>
      <c r="G9" s="45">
        <v>655425.41</v>
      </c>
      <c r="H9" s="45">
        <v>498391.16</v>
      </c>
      <c r="I9" s="45">
        <v>678791.74</v>
      </c>
      <c r="J9" s="45">
        <v>800624.73</v>
      </c>
      <c r="K9" s="45">
        <v>68285.79</v>
      </c>
      <c r="L9" s="45">
        <v>61780.1</v>
      </c>
      <c r="M9" s="45">
        <v>1028</v>
      </c>
      <c r="N9" s="45">
        <v>2403.82</v>
      </c>
      <c r="O9" s="45">
        <v>9960.03</v>
      </c>
      <c r="P9" s="45">
        <v>17941.53</v>
      </c>
      <c r="Q9" s="45">
        <v>0</v>
      </c>
      <c r="R9" s="45">
        <v>279.13</v>
      </c>
      <c r="S9" s="45">
        <v>256944.48</v>
      </c>
      <c r="T9" s="45">
        <v>300118.37</v>
      </c>
      <c r="U9" s="45">
        <v>374508.1</v>
      </c>
      <c r="V9" s="45">
        <v>309564.47</v>
      </c>
      <c r="W9" s="45">
        <v>34128.65</v>
      </c>
      <c r="X9" s="45">
        <v>28777.68</v>
      </c>
      <c r="Y9" s="45">
        <v>0</v>
      </c>
      <c r="Z9" s="45">
        <v>0</v>
      </c>
      <c r="AA9" s="46">
        <f aca="true" t="shared" si="0" ref="AA9:AB18">+C9+E9+G9+I9+K9+M9+O9+Q9+S9+U9+W9+Y9</f>
        <v>3207375.71</v>
      </c>
      <c r="AB9" s="46">
        <f t="shared" si="0"/>
        <v>3188725.8000000003</v>
      </c>
    </row>
    <row r="10" spans="1:28" ht="15">
      <c r="A10" s="41">
        <v>3</v>
      </c>
      <c r="B10" s="44" t="s">
        <v>64</v>
      </c>
      <c r="C10" s="45">
        <v>29496830.9</v>
      </c>
      <c r="D10" s="45">
        <v>29962493.48</v>
      </c>
      <c r="E10" s="45">
        <v>4171180.97</v>
      </c>
      <c r="F10" s="45">
        <v>4814197.26</v>
      </c>
      <c r="G10" s="45">
        <v>12411566.71</v>
      </c>
      <c r="H10" s="45">
        <v>12162920.26</v>
      </c>
      <c r="I10" s="45">
        <v>35276137.92</v>
      </c>
      <c r="J10" s="45">
        <v>37963807.62</v>
      </c>
      <c r="K10" s="45">
        <v>5780379.33</v>
      </c>
      <c r="L10" s="45">
        <v>5166979.82</v>
      </c>
      <c r="M10" s="45">
        <v>1571120.16</v>
      </c>
      <c r="N10" s="45">
        <v>1596754.4</v>
      </c>
      <c r="O10" s="45">
        <v>1434708.52</v>
      </c>
      <c r="P10" s="45">
        <v>1606756.58</v>
      </c>
      <c r="Q10" s="45">
        <v>120384951.16</v>
      </c>
      <c r="R10" s="45">
        <v>110166606.82</v>
      </c>
      <c r="S10" s="45">
        <v>141214747.06</v>
      </c>
      <c r="T10" s="45">
        <v>145663723.94</v>
      </c>
      <c r="U10" s="45">
        <v>41125913.69</v>
      </c>
      <c r="V10" s="45">
        <v>39913722.53</v>
      </c>
      <c r="W10" s="45">
        <v>3950875.92</v>
      </c>
      <c r="X10" s="45">
        <v>4463333.11</v>
      </c>
      <c r="Y10" s="45">
        <v>0</v>
      </c>
      <c r="Z10" s="45">
        <v>0</v>
      </c>
      <c r="AA10" s="46">
        <f t="shared" si="0"/>
        <v>396818412.34000003</v>
      </c>
      <c r="AB10" s="46">
        <f t="shared" si="0"/>
        <v>393481295.82000005</v>
      </c>
    </row>
    <row r="11" spans="1:28" ht="15">
      <c r="A11" s="41">
        <v>4</v>
      </c>
      <c r="B11" s="44" t="s">
        <v>65</v>
      </c>
      <c r="C11" s="45">
        <v>4147460.37</v>
      </c>
      <c r="D11" s="45">
        <v>4301095.16</v>
      </c>
      <c r="E11" s="45">
        <v>845497.95</v>
      </c>
      <c r="F11" s="45">
        <v>839243.88</v>
      </c>
      <c r="G11" s="45">
        <v>995335.71</v>
      </c>
      <c r="H11" s="45">
        <v>961048.55</v>
      </c>
      <c r="I11" s="45">
        <v>1095738.91</v>
      </c>
      <c r="J11" s="45">
        <v>1062833.05</v>
      </c>
      <c r="K11" s="45">
        <v>209969.73</v>
      </c>
      <c r="L11" s="45">
        <v>210586.1</v>
      </c>
      <c r="M11" s="45">
        <v>40764.06</v>
      </c>
      <c r="N11" s="45">
        <v>39867.46</v>
      </c>
      <c r="O11" s="45">
        <v>0</v>
      </c>
      <c r="P11" s="45">
        <v>0</v>
      </c>
      <c r="Q11" s="45">
        <v>268539.77</v>
      </c>
      <c r="R11" s="45">
        <v>244294.53</v>
      </c>
      <c r="S11" s="45">
        <v>2492024.26</v>
      </c>
      <c r="T11" s="45">
        <v>2326193.27</v>
      </c>
      <c r="U11" s="45">
        <v>218822.56</v>
      </c>
      <c r="V11" s="45">
        <v>274768.4</v>
      </c>
      <c r="W11" s="45">
        <v>858447.94</v>
      </c>
      <c r="X11" s="45">
        <v>892662.01</v>
      </c>
      <c r="Y11" s="45">
        <v>0</v>
      </c>
      <c r="Z11" s="45">
        <v>0</v>
      </c>
      <c r="AA11" s="46">
        <f t="shared" si="0"/>
        <v>11172601.26</v>
      </c>
      <c r="AB11" s="47">
        <f t="shared" si="0"/>
        <v>11152592.41</v>
      </c>
    </row>
    <row r="12" spans="1:30" ht="15">
      <c r="A12" s="41">
        <v>5</v>
      </c>
      <c r="B12" s="44" t="s">
        <v>66</v>
      </c>
      <c r="C12" s="45">
        <v>5102368.23</v>
      </c>
      <c r="D12" s="45">
        <v>2219261.97</v>
      </c>
      <c r="E12" s="45">
        <v>0</v>
      </c>
      <c r="F12" s="45">
        <v>0</v>
      </c>
      <c r="G12" s="45">
        <v>0</v>
      </c>
      <c r="H12" s="45">
        <v>0</v>
      </c>
      <c r="I12" s="45">
        <v>7469004.29</v>
      </c>
      <c r="J12" s="45">
        <v>7374824.33</v>
      </c>
      <c r="K12" s="45">
        <v>6530897.97</v>
      </c>
      <c r="L12" s="45">
        <v>7034598.81</v>
      </c>
      <c r="M12" s="45">
        <v>240690</v>
      </c>
      <c r="N12" s="45">
        <v>172584</v>
      </c>
      <c r="O12" s="45">
        <v>373916</v>
      </c>
      <c r="P12" s="45">
        <v>96432</v>
      </c>
      <c r="Q12" s="45">
        <v>4200000</v>
      </c>
      <c r="R12" s="45">
        <v>4200000</v>
      </c>
      <c r="S12" s="45">
        <v>8041027.58</v>
      </c>
      <c r="T12" s="45">
        <v>2068728.14</v>
      </c>
      <c r="U12" s="45">
        <v>7153913.46</v>
      </c>
      <c r="V12" s="45">
        <v>7158993.12</v>
      </c>
      <c r="W12" s="45">
        <v>1399778.2</v>
      </c>
      <c r="X12" s="45">
        <v>1201824.54</v>
      </c>
      <c r="Y12" s="45">
        <v>0</v>
      </c>
      <c r="Z12" s="45">
        <v>0</v>
      </c>
      <c r="AA12" s="46">
        <f>+C12+E12+G12+I12+K12+M12+O12+Q12+S12+U12+W12+Y12</f>
        <v>40511595.730000004</v>
      </c>
      <c r="AB12" s="46">
        <f t="shared" si="0"/>
        <v>31527246.91</v>
      </c>
      <c r="AC12" s="48"/>
      <c r="AD12" s="49"/>
    </row>
    <row r="13" spans="1:30" ht="15">
      <c r="A13" s="41">
        <v>6</v>
      </c>
      <c r="B13" s="44" t="s">
        <v>67</v>
      </c>
      <c r="C13" s="45">
        <v>11470722.84</v>
      </c>
      <c r="D13" s="45">
        <v>11476201.53</v>
      </c>
      <c r="E13" s="45">
        <v>17130.51</v>
      </c>
      <c r="F13" s="45">
        <v>17130.51</v>
      </c>
      <c r="G13" s="45">
        <v>0</v>
      </c>
      <c r="H13" s="45">
        <v>0</v>
      </c>
      <c r="I13" s="45">
        <v>1567417.77</v>
      </c>
      <c r="J13" s="45">
        <v>1567417.77</v>
      </c>
      <c r="K13" s="45">
        <v>1221898.85</v>
      </c>
      <c r="L13" s="45">
        <v>1221898.85</v>
      </c>
      <c r="M13" s="45">
        <v>1047240.19</v>
      </c>
      <c r="N13" s="45">
        <v>1047240.19</v>
      </c>
      <c r="O13" s="45">
        <v>0</v>
      </c>
      <c r="P13" s="45">
        <v>0</v>
      </c>
      <c r="Q13" s="45">
        <v>15731253.49</v>
      </c>
      <c r="R13" s="45">
        <v>15731253.49</v>
      </c>
      <c r="S13" s="45">
        <v>3933253.58</v>
      </c>
      <c r="T13" s="45">
        <v>3933253.58</v>
      </c>
      <c r="U13" s="45">
        <v>516227.43</v>
      </c>
      <c r="V13" s="45">
        <v>516227.43</v>
      </c>
      <c r="W13" s="45">
        <v>350507.43</v>
      </c>
      <c r="X13" s="45">
        <v>350507.43</v>
      </c>
      <c r="Y13" s="45">
        <v>0</v>
      </c>
      <c r="Z13" s="45">
        <v>0</v>
      </c>
      <c r="AA13" s="46">
        <f>+C13+E13+G13+I13+K13+M13+O13+Q13+S13+U13+W13+Y13</f>
        <v>35855652.089999996</v>
      </c>
      <c r="AB13" s="46">
        <f t="shared" si="0"/>
        <v>35861130.779999994</v>
      </c>
      <c r="AC13" s="48"/>
      <c r="AD13" s="49"/>
    </row>
    <row r="14" spans="1:30" ht="15">
      <c r="A14" s="41">
        <v>7</v>
      </c>
      <c r="B14" s="44" t="s">
        <v>68</v>
      </c>
      <c r="C14" s="45">
        <v>11728314.3</v>
      </c>
      <c r="D14" s="45">
        <v>11931252.27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600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6">
        <f>+C14+E14+G14+I14+K14+M14+O14+Q14+S14+U14+W14+Y14</f>
        <v>11728314.3</v>
      </c>
      <c r="AB14" s="46">
        <f t="shared" si="0"/>
        <v>11931852.27</v>
      </c>
      <c r="AC14" s="48"/>
      <c r="AD14" s="49"/>
    </row>
    <row r="15" spans="1:30" ht="15">
      <c r="A15" s="41">
        <v>8</v>
      </c>
      <c r="B15" s="44" t="s">
        <v>69</v>
      </c>
      <c r="C15" s="45">
        <v>11430741.37</v>
      </c>
      <c r="D15" s="45">
        <v>10504401.51</v>
      </c>
      <c r="E15" s="45">
        <v>0</v>
      </c>
      <c r="F15" s="45">
        <v>0</v>
      </c>
      <c r="G15" s="45">
        <v>64000</v>
      </c>
      <c r="H15" s="45">
        <v>69359.82</v>
      </c>
      <c r="I15" s="45">
        <v>10529.98</v>
      </c>
      <c r="J15" s="45">
        <v>11645.44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8706942.39</v>
      </c>
      <c r="T15" s="45">
        <v>879010.3</v>
      </c>
      <c r="U15" s="45">
        <v>92581.75</v>
      </c>
      <c r="V15" s="45">
        <v>85804.23</v>
      </c>
      <c r="W15" s="45">
        <v>120157.91</v>
      </c>
      <c r="X15" s="45">
        <v>64724.94</v>
      </c>
      <c r="Y15" s="45">
        <v>0</v>
      </c>
      <c r="Z15" s="45">
        <v>0</v>
      </c>
      <c r="AA15" s="46">
        <f>+C15+E15+G15+I15+K15+M15+O15+Q15+S15+U15+W15+Y15</f>
        <v>20424953.400000002</v>
      </c>
      <c r="AB15" s="46">
        <f t="shared" si="0"/>
        <v>11614946.24</v>
      </c>
      <c r="AC15" s="48"/>
      <c r="AD15" s="49"/>
    </row>
    <row r="16" spans="1:28" ht="15">
      <c r="A16" s="41">
        <v>9</v>
      </c>
      <c r="B16" s="44" t="s">
        <v>70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6">
        <f t="shared" si="0"/>
        <v>0</v>
      </c>
      <c r="AB16" s="46">
        <f t="shared" si="0"/>
        <v>0</v>
      </c>
    </row>
    <row r="17" spans="1:28" ht="15">
      <c r="A17" s="41">
        <v>10</v>
      </c>
      <c r="B17" s="44" t="s">
        <v>71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6">
        <f t="shared" si="0"/>
        <v>0</v>
      </c>
      <c r="AB17" s="46">
        <f t="shared" si="0"/>
        <v>0</v>
      </c>
    </row>
    <row r="18" spans="1:28" ht="15.75" thickBot="1">
      <c r="A18" s="50">
        <v>11</v>
      </c>
      <c r="B18" s="51" t="s">
        <v>72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3">
        <f t="shared" si="0"/>
        <v>0</v>
      </c>
      <c r="AB18" s="53">
        <f t="shared" si="0"/>
        <v>0</v>
      </c>
    </row>
    <row r="19" spans="1:30" s="57" customFormat="1" ht="15.75" thickBot="1">
      <c r="A19" s="54">
        <v>12</v>
      </c>
      <c r="B19" s="55" t="s">
        <v>73</v>
      </c>
      <c r="C19" s="56">
        <f>SUM(C8:C18)</f>
        <v>180337504.98000002</v>
      </c>
      <c r="D19" s="56">
        <f aca="true" t="shared" si="1" ref="D19:Z19">SUM(D8:D18)</f>
        <v>178900183.95999998</v>
      </c>
      <c r="E19" s="56">
        <f t="shared" si="1"/>
        <v>5579827.890000001</v>
      </c>
      <c r="F19" s="56">
        <f t="shared" si="1"/>
        <v>6217402.579999999</v>
      </c>
      <c r="G19" s="56">
        <f t="shared" si="1"/>
        <v>42464190.17</v>
      </c>
      <c r="H19" s="56">
        <f t="shared" si="1"/>
        <v>42034259.25</v>
      </c>
      <c r="I19" s="56">
        <f t="shared" si="1"/>
        <v>68426705.72</v>
      </c>
      <c r="J19" s="56">
        <f t="shared" si="1"/>
        <v>71163823.89999999</v>
      </c>
      <c r="K19" s="56">
        <f t="shared" si="1"/>
        <v>25012829.88</v>
      </c>
      <c r="L19" s="56">
        <f t="shared" si="1"/>
        <v>24904372.64</v>
      </c>
      <c r="M19" s="56">
        <f t="shared" si="1"/>
        <v>2900842.41</v>
      </c>
      <c r="N19" s="56">
        <f t="shared" si="1"/>
        <v>2858849.87</v>
      </c>
      <c r="O19" s="56">
        <f t="shared" si="1"/>
        <v>3369321.6500000004</v>
      </c>
      <c r="P19" s="56">
        <f t="shared" si="1"/>
        <v>3267857.09</v>
      </c>
      <c r="Q19" s="56">
        <f t="shared" si="1"/>
        <v>143198497.59</v>
      </c>
      <c r="R19" s="56">
        <f t="shared" si="1"/>
        <v>132955273.88</v>
      </c>
      <c r="S19" s="56">
        <f t="shared" si="1"/>
        <v>172884719.86</v>
      </c>
      <c r="T19" s="56">
        <f t="shared" si="1"/>
        <v>163395569.03000003</v>
      </c>
      <c r="U19" s="56">
        <f t="shared" si="1"/>
        <v>79676272.91000001</v>
      </c>
      <c r="V19" s="56">
        <f t="shared" si="1"/>
        <v>78462511.70000002</v>
      </c>
      <c r="W19" s="56">
        <f t="shared" si="1"/>
        <v>9078336.899999999</v>
      </c>
      <c r="X19" s="56">
        <f t="shared" si="1"/>
        <v>9342577.159999998</v>
      </c>
      <c r="Y19" s="56">
        <f t="shared" si="1"/>
        <v>0</v>
      </c>
      <c r="Z19" s="56">
        <f t="shared" si="1"/>
        <v>0</v>
      </c>
      <c r="AA19" s="56">
        <f>SUM(AA8:AA18)</f>
        <v>732929049.96</v>
      </c>
      <c r="AB19" s="56">
        <f>SUM(AB8:AB18)</f>
        <v>713502681.06</v>
      </c>
      <c r="AD19" s="58">
        <f>+AD13+AD12</f>
        <v>0</v>
      </c>
    </row>
    <row r="20" spans="1:28" ht="15.75" thickTop="1">
      <c r="A20" s="1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>
        <f aca="true" t="shared" si="2" ref="AA20:AB30">+C20+E20+G20+I20+K20+M20+O20+Q20+S20+U20+W20+Y20</f>
        <v>0</v>
      </c>
      <c r="AB20" s="61">
        <f t="shared" si="2"/>
        <v>0</v>
      </c>
    </row>
    <row r="21" spans="1:28" ht="15">
      <c r="A21" s="41">
        <v>1</v>
      </c>
      <c r="B21" s="44" t="s">
        <v>74</v>
      </c>
      <c r="C21" s="45">
        <v>37276186.45</v>
      </c>
      <c r="D21" s="45">
        <v>50227871.88</v>
      </c>
      <c r="E21" s="45">
        <v>218196.15</v>
      </c>
      <c r="F21" s="45">
        <v>218196.15</v>
      </c>
      <c r="G21" s="45">
        <v>0</v>
      </c>
      <c r="H21" s="45">
        <v>0</v>
      </c>
      <c r="I21" s="45">
        <v>2670692.56</v>
      </c>
      <c r="J21" s="45">
        <v>2813110.9</v>
      </c>
      <c r="K21" s="45">
        <v>2117655.79</v>
      </c>
      <c r="L21" s="45">
        <v>2277601.28</v>
      </c>
      <c r="M21" s="45">
        <v>475019.09</v>
      </c>
      <c r="N21" s="45">
        <v>472510.95</v>
      </c>
      <c r="O21" s="45">
        <v>0</v>
      </c>
      <c r="P21" s="45">
        <v>0</v>
      </c>
      <c r="Q21" s="45">
        <v>30453733.81</v>
      </c>
      <c r="R21" s="45">
        <v>31204193.32</v>
      </c>
      <c r="S21" s="45">
        <v>10752857.17</v>
      </c>
      <c r="T21" s="45">
        <v>11356815.57</v>
      </c>
      <c r="U21" s="45">
        <v>1552831.27</v>
      </c>
      <c r="V21" s="45">
        <v>1453959.19</v>
      </c>
      <c r="W21" s="45">
        <v>179927.57</v>
      </c>
      <c r="X21" s="45">
        <v>204083.57</v>
      </c>
      <c r="Y21" s="45">
        <v>0</v>
      </c>
      <c r="Z21" s="45">
        <v>0</v>
      </c>
      <c r="AA21" s="46">
        <f t="shared" si="2"/>
        <v>85697099.86</v>
      </c>
      <c r="AB21" s="46">
        <f t="shared" si="2"/>
        <v>100228342.81</v>
      </c>
    </row>
    <row r="22" spans="1:28" ht="15">
      <c r="A22" s="41">
        <v>2</v>
      </c>
      <c r="B22" s="44" t="s">
        <v>75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6">
        <f t="shared" si="2"/>
        <v>0</v>
      </c>
      <c r="AB22" s="46">
        <f t="shared" si="2"/>
        <v>0</v>
      </c>
    </row>
    <row r="23" spans="1:28" ht="15">
      <c r="A23" s="41">
        <v>3</v>
      </c>
      <c r="B23" s="44" t="s">
        <v>76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6">
        <f t="shared" si="2"/>
        <v>0</v>
      </c>
      <c r="AB23" s="46">
        <f t="shared" si="2"/>
        <v>0</v>
      </c>
    </row>
    <row r="24" spans="1:28" ht="15">
      <c r="A24" s="41">
        <v>4</v>
      </c>
      <c r="B24" s="44" t="s">
        <v>77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6">
        <f t="shared" si="2"/>
        <v>0</v>
      </c>
      <c r="AB24" s="46">
        <f t="shared" si="2"/>
        <v>0</v>
      </c>
    </row>
    <row r="25" spans="1:28" ht="15">
      <c r="A25" s="41">
        <v>5</v>
      </c>
      <c r="B25" s="44" t="s">
        <v>78</v>
      </c>
      <c r="C25" s="45">
        <v>443703.45</v>
      </c>
      <c r="D25" s="45">
        <v>524694.05</v>
      </c>
      <c r="E25" s="45">
        <v>0</v>
      </c>
      <c r="F25" s="45">
        <v>0</v>
      </c>
      <c r="G25" s="45">
        <v>7399.98</v>
      </c>
      <c r="H25" s="45">
        <v>7399.98</v>
      </c>
      <c r="I25" s="45">
        <v>0</v>
      </c>
      <c r="J25" s="45">
        <v>0</v>
      </c>
      <c r="K25" s="45">
        <v>10205.71</v>
      </c>
      <c r="L25" s="45">
        <v>3448.2</v>
      </c>
      <c r="M25" s="45">
        <v>0</v>
      </c>
      <c r="N25" s="45">
        <v>0</v>
      </c>
      <c r="O25" s="45">
        <v>0</v>
      </c>
      <c r="P25" s="45">
        <v>595.99</v>
      </c>
      <c r="Q25" s="45">
        <v>0</v>
      </c>
      <c r="R25" s="45">
        <v>0</v>
      </c>
      <c r="S25" s="45">
        <v>10386.18</v>
      </c>
      <c r="T25" s="45">
        <v>24737.14</v>
      </c>
      <c r="U25" s="45">
        <v>58897.6</v>
      </c>
      <c r="V25" s="45">
        <v>67370.62</v>
      </c>
      <c r="W25" s="45">
        <v>0</v>
      </c>
      <c r="X25" s="45">
        <v>0</v>
      </c>
      <c r="Y25" s="45">
        <v>0</v>
      </c>
      <c r="Z25" s="45">
        <v>0</v>
      </c>
      <c r="AA25" s="46">
        <f t="shared" si="2"/>
        <v>530592.92</v>
      </c>
      <c r="AB25" s="46">
        <f t="shared" si="2"/>
        <v>628245.98</v>
      </c>
    </row>
    <row r="26" spans="1:28" ht="15">
      <c r="A26" s="41">
        <v>6</v>
      </c>
      <c r="B26" s="44" t="s">
        <v>79</v>
      </c>
      <c r="C26" s="45">
        <v>127173.94</v>
      </c>
      <c r="D26" s="45">
        <v>149104.9</v>
      </c>
      <c r="E26" s="45">
        <v>0</v>
      </c>
      <c r="F26" s="45">
        <v>0</v>
      </c>
      <c r="G26" s="45">
        <v>0</v>
      </c>
      <c r="H26" s="45">
        <v>0</v>
      </c>
      <c r="I26" s="45">
        <v>8992.62</v>
      </c>
      <c r="J26" s="45">
        <v>8992.62</v>
      </c>
      <c r="K26" s="45">
        <v>0</v>
      </c>
      <c r="L26" s="45">
        <v>3303.3</v>
      </c>
      <c r="M26" s="45">
        <v>0</v>
      </c>
      <c r="N26" s="45">
        <v>0</v>
      </c>
      <c r="O26" s="45">
        <v>0</v>
      </c>
      <c r="P26" s="45">
        <v>0</v>
      </c>
      <c r="Q26" s="45">
        <v>102635.47</v>
      </c>
      <c r="R26" s="45">
        <v>160437.31</v>
      </c>
      <c r="S26" s="45">
        <v>31889.66</v>
      </c>
      <c r="T26" s="45">
        <v>29616.79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6">
        <f t="shared" si="2"/>
        <v>270691.69</v>
      </c>
      <c r="AB26" s="46">
        <f t="shared" si="2"/>
        <v>351454.92</v>
      </c>
    </row>
    <row r="27" spans="1:28" ht="15">
      <c r="A27" s="41">
        <v>7</v>
      </c>
      <c r="B27" s="44" t="s">
        <v>80</v>
      </c>
      <c r="C27" s="45">
        <v>539570.29</v>
      </c>
      <c r="D27" s="45">
        <v>539907.6</v>
      </c>
      <c r="E27" s="45">
        <v>0</v>
      </c>
      <c r="F27" s="45">
        <v>0</v>
      </c>
      <c r="G27" s="45">
        <v>0</v>
      </c>
      <c r="H27" s="45">
        <v>0</v>
      </c>
      <c r="I27" s="45">
        <v>437400</v>
      </c>
      <c r="J27" s="45">
        <v>437400</v>
      </c>
      <c r="K27" s="45">
        <v>800000</v>
      </c>
      <c r="L27" s="45">
        <v>800000</v>
      </c>
      <c r="M27" s="45">
        <v>10343</v>
      </c>
      <c r="N27" s="45">
        <v>0</v>
      </c>
      <c r="O27" s="45">
        <v>0</v>
      </c>
      <c r="P27" s="45">
        <v>0</v>
      </c>
      <c r="Q27" s="45">
        <v>43478.89</v>
      </c>
      <c r="R27" s="45">
        <v>43478.89</v>
      </c>
      <c r="S27" s="45">
        <v>6558356.15</v>
      </c>
      <c r="T27" s="45">
        <v>6556222.41</v>
      </c>
      <c r="U27" s="45">
        <v>1134700</v>
      </c>
      <c r="V27" s="45">
        <v>975200</v>
      </c>
      <c r="W27" s="45">
        <v>55909.79</v>
      </c>
      <c r="X27" s="45">
        <v>37973.33</v>
      </c>
      <c r="Y27" s="45">
        <v>0</v>
      </c>
      <c r="Z27" s="45">
        <v>0</v>
      </c>
      <c r="AA27" s="46">
        <f t="shared" si="2"/>
        <v>9579758.12</v>
      </c>
      <c r="AB27" s="46">
        <f t="shared" si="2"/>
        <v>9390182.23</v>
      </c>
    </row>
    <row r="28" spans="1:28" ht="15">
      <c r="A28" s="41">
        <v>8</v>
      </c>
      <c r="B28" s="44" t="s">
        <v>81</v>
      </c>
      <c r="C28" s="45">
        <v>105160</v>
      </c>
      <c r="D28" s="45">
        <v>105160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6">
        <f t="shared" si="2"/>
        <v>105160</v>
      </c>
      <c r="AB28" s="46">
        <f t="shared" si="2"/>
        <v>105160</v>
      </c>
    </row>
    <row r="29" spans="1:28" ht="15">
      <c r="A29" s="41">
        <v>9</v>
      </c>
      <c r="B29" s="44" t="s">
        <v>82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6">
        <f t="shared" si="2"/>
        <v>0</v>
      </c>
      <c r="AB29" s="46">
        <f t="shared" si="2"/>
        <v>0</v>
      </c>
    </row>
    <row r="30" spans="1:28" ht="15.75" thickBot="1">
      <c r="A30" s="50">
        <v>10</v>
      </c>
      <c r="B30" s="51" t="s">
        <v>83</v>
      </c>
      <c r="C30" s="52">
        <v>40065843.91</v>
      </c>
      <c r="D30" s="52">
        <v>40065843.91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3">
        <f t="shared" si="2"/>
        <v>40065843.91</v>
      </c>
      <c r="AB30" s="53">
        <f t="shared" si="2"/>
        <v>40065843.91</v>
      </c>
    </row>
    <row r="31" spans="1:28" s="57" customFormat="1" ht="15.75" thickBot="1">
      <c r="A31" s="54">
        <v>11</v>
      </c>
      <c r="B31" s="55" t="s">
        <v>84</v>
      </c>
      <c r="C31" s="56">
        <f>SUM(C21:C30)</f>
        <v>78557638.03999999</v>
      </c>
      <c r="D31" s="56">
        <f aca="true" t="shared" si="3" ref="D31:AB31">SUM(D21:D30)</f>
        <v>91612582.34</v>
      </c>
      <c r="E31" s="56">
        <f t="shared" si="3"/>
        <v>218196.15</v>
      </c>
      <c r="F31" s="56">
        <f t="shared" si="3"/>
        <v>218196.15</v>
      </c>
      <c r="G31" s="56">
        <f t="shared" si="3"/>
        <v>7399.98</v>
      </c>
      <c r="H31" s="56">
        <f t="shared" si="3"/>
        <v>7399.98</v>
      </c>
      <c r="I31" s="56">
        <f t="shared" si="3"/>
        <v>3117085.18</v>
      </c>
      <c r="J31" s="56">
        <f t="shared" si="3"/>
        <v>3259503.52</v>
      </c>
      <c r="K31" s="56">
        <f t="shared" si="3"/>
        <v>2927861.5</v>
      </c>
      <c r="L31" s="56">
        <f t="shared" si="3"/>
        <v>3084352.78</v>
      </c>
      <c r="M31" s="56">
        <f t="shared" si="3"/>
        <v>485362.09</v>
      </c>
      <c r="N31" s="56">
        <f t="shared" si="3"/>
        <v>472510.95</v>
      </c>
      <c r="O31" s="56">
        <f t="shared" si="3"/>
        <v>0</v>
      </c>
      <c r="P31" s="56">
        <f t="shared" si="3"/>
        <v>595.99</v>
      </c>
      <c r="Q31" s="56">
        <f t="shared" si="3"/>
        <v>30599848.169999998</v>
      </c>
      <c r="R31" s="56">
        <f t="shared" si="3"/>
        <v>31408109.52</v>
      </c>
      <c r="S31" s="56">
        <f t="shared" si="3"/>
        <v>17353489.16</v>
      </c>
      <c r="T31" s="56">
        <f t="shared" si="3"/>
        <v>17967391.91</v>
      </c>
      <c r="U31" s="56">
        <f t="shared" si="3"/>
        <v>2746428.87</v>
      </c>
      <c r="V31" s="56">
        <f t="shared" si="3"/>
        <v>2496529.81</v>
      </c>
      <c r="W31" s="56">
        <f t="shared" si="3"/>
        <v>235837.36000000002</v>
      </c>
      <c r="X31" s="56">
        <f t="shared" si="3"/>
        <v>242056.90000000002</v>
      </c>
      <c r="Y31" s="56">
        <f t="shared" si="3"/>
        <v>0</v>
      </c>
      <c r="Z31" s="56">
        <f t="shared" si="3"/>
        <v>0</v>
      </c>
      <c r="AA31" s="56">
        <f t="shared" si="3"/>
        <v>136249146.5</v>
      </c>
      <c r="AB31" s="56">
        <f t="shared" si="3"/>
        <v>150769229.85000002</v>
      </c>
    </row>
    <row r="32" spans="1:28" ht="15.75" thickTop="1">
      <c r="A32" s="1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</row>
    <row r="33" spans="1:28" s="57" customFormat="1" ht="15.75" thickBot="1">
      <c r="A33" s="67"/>
      <c r="B33" s="68" t="s">
        <v>85</v>
      </c>
      <c r="C33" s="69">
        <v>73071180.07</v>
      </c>
      <c r="D33" s="69">
        <v>73071180.07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2">
        <f>+C33+E33+G33+I33+K33+M33+O33+Q33+S33+U33+W33+Y33</f>
        <v>73071180.07</v>
      </c>
      <c r="AB33" s="62">
        <f>+D33+F33+H33+J33+L33+N33+P33+R33+T33+V33+X33+Z33</f>
        <v>73071180.07</v>
      </c>
    </row>
    <row r="34" spans="1:28" ht="15.75" thickTop="1">
      <c r="A34" s="1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3">
        <v>57237448.06</v>
      </c>
      <c r="Z34" s="73">
        <v>60792721.5</v>
      </c>
      <c r="AA34" s="61"/>
      <c r="AB34" s="61"/>
    </row>
    <row r="35" spans="1:28" s="57" customFormat="1" ht="15.75" thickBot="1">
      <c r="A35" s="70"/>
      <c r="B35" s="71" t="s">
        <v>86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63">
        <f>Y34</f>
        <v>57237448.06</v>
      </c>
      <c r="AB35" s="63">
        <f>Z34</f>
        <v>60792721.5</v>
      </c>
    </row>
    <row r="36" spans="1:28" ht="15.75" thickBot="1">
      <c r="A36" s="64"/>
      <c r="B36" s="65" t="s">
        <v>87</v>
      </c>
      <c r="C36" s="66">
        <f>+C35+C33+C31+C19</f>
        <v>331966323.09000003</v>
      </c>
      <c r="D36" s="66">
        <f aca="true" t="shared" si="4" ref="D36:AB36">+D35+D33+D31+D19</f>
        <v>343583946.37</v>
      </c>
      <c r="E36" s="66">
        <f t="shared" si="4"/>
        <v>5798024.040000001</v>
      </c>
      <c r="F36" s="66">
        <f t="shared" si="4"/>
        <v>6435598.7299999995</v>
      </c>
      <c r="G36" s="66">
        <f t="shared" si="4"/>
        <v>42471590.15</v>
      </c>
      <c r="H36" s="66">
        <f t="shared" si="4"/>
        <v>42041659.23</v>
      </c>
      <c r="I36" s="66">
        <f t="shared" si="4"/>
        <v>71543790.9</v>
      </c>
      <c r="J36" s="66">
        <f t="shared" si="4"/>
        <v>74423327.41999999</v>
      </c>
      <c r="K36" s="66">
        <f t="shared" si="4"/>
        <v>27940691.38</v>
      </c>
      <c r="L36" s="66">
        <f t="shared" si="4"/>
        <v>27988725.42</v>
      </c>
      <c r="M36" s="66">
        <f t="shared" si="4"/>
        <v>3386204.5</v>
      </c>
      <c r="N36" s="66">
        <f t="shared" si="4"/>
        <v>3331360.8200000003</v>
      </c>
      <c r="O36" s="66">
        <f t="shared" si="4"/>
        <v>3369321.6500000004</v>
      </c>
      <c r="P36" s="66">
        <f t="shared" si="4"/>
        <v>3268453.08</v>
      </c>
      <c r="Q36" s="66">
        <f t="shared" si="4"/>
        <v>173798345.76</v>
      </c>
      <c r="R36" s="66">
        <f t="shared" si="4"/>
        <v>164363383.4</v>
      </c>
      <c r="S36" s="66">
        <f t="shared" si="4"/>
        <v>190238209.02</v>
      </c>
      <c r="T36" s="66">
        <f t="shared" si="4"/>
        <v>181362960.94000003</v>
      </c>
      <c r="U36" s="66">
        <f t="shared" si="4"/>
        <v>82422701.78000002</v>
      </c>
      <c r="V36" s="66">
        <f t="shared" si="4"/>
        <v>80959041.51000002</v>
      </c>
      <c r="W36" s="66">
        <f t="shared" si="4"/>
        <v>9314174.259999998</v>
      </c>
      <c r="X36" s="66">
        <f t="shared" si="4"/>
        <v>9584634.059999999</v>
      </c>
      <c r="Y36" s="66">
        <f t="shared" si="4"/>
        <v>0</v>
      </c>
      <c r="Z36" s="66">
        <f t="shared" si="4"/>
        <v>0</v>
      </c>
      <c r="AA36" s="66">
        <f>+AA35+AA33+AA31+AA19</f>
        <v>999486824.59</v>
      </c>
      <c r="AB36" s="66">
        <f t="shared" si="4"/>
        <v>998135812.48</v>
      </c>
    </row>
    <row r="38" ht="12.75">
      <c r="AA38" s="48"/>
    </row>
    <row r="39" ht="12.75">
      <c r="AA39" s="49"/>
    </row>
    <row r="40" ht="12.75">
      <c r="AA40" s="49"/>
    </row>
  </sheetData>
  <sheetProtection password="F89B" sheet="1"/>
  <mergeCells count="14">
    <mergeCell ref="K5:L5"/>
    <mergeCell ref="B5:B6"/>
    <mergeCell ref="C5:D5"/>
    <mergeCell ref="E5:F5"/>
    <mergeCell ref="G5:H5"/>
    <mergeCell ref="I5:J5"/>
    <mergeCell ref="S5:T5"/>
    <mergeCell ref="U5:V5"/>
    <mergeCell ref="W5:X5"/>
    <mergeCell ref="Y5:Z5"/>
    <mergeCell ref="AA5:AB5"/>
    <mergeCell ref="M5:N5"/>
    <mergeCell ref="O5:P5"/>
    <mergeCell ref="Q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&amp;CTRASPARENZA AI SENSI D.LVO 33/2013 - ALL. 3 D.P.C.M. 22-9-2014-  ENTI LOCALI IN CONTABILITA' FINANZIARIA</oddHeader>
  </headerFooter>
  <colBreaks count="2" manualBreakCount="2">
    <brk id="8" max="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Cheli Davide</cp:lastModifiedBy>
  <cp:lastPrinted>2015-06-04T13:11:20Z</cp:lastPrinted>
  <dcterms:created xsi:type="dcterms:W3CDTF">2000-01-20T08:39:24Z</dcterms:created>
  <dcterms:modified xsi:type="dcterms:W3CDTF">2015-06-04T13:14:11Z</dcterms:modified>
  <cp:category/>
  <cp:version/>
  <cp:contentType/>
  <cp:contentStatus/>
</cp:coreProperties>
</file>