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5"/>
  </bookViews>
  <sheets>
    <sheet name="Entrate 2017" sheetId="1" r:id="rId1"/>
    <sheet name="Entrate 2018" sheetId="2" r:id="rId2"/>
    <sheet name="Entrate 2019" sheetId="3" r:id="rId3"/>
    <sheet name="Spese 2017" sheetId="4" r:id="rId4"/>
    <sheet name="Spese 2018" sheetId="5" r:id="rId5"/>
    <sheet name="Spese 2019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<sst xmlns="http://schemas.openxmlformats.org/spreadsheetml/2006/main" count="633" uniqueCount="134">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</sst>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0</xdr:colOff>
      <xdr:row>0</xdr:row>
      <xdr:rowOff>514350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04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2017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16391258.95</v>
      </c>
      <c r="D8" s="46"/>
      <c r="E8" s="6"/>
      <c r="F8" s="6"/>
    </row>
    <row r="9" spans="1:6" ht="12.75">
      <c r="A9" s="43"/>
      <c r="B9" s="49" t="s">
        <v>10</v>
      </c>
      <c r="C9" s="7">
        <v>161350690.72</v>
      </c>
      <c r="D9" s="46"/>
      <c r="E9" s="6"/>
      <c r="F9" s="6"/>
    </row>
    <row r="10" spans="1:6" ht="12.75">
      <c r="A10" s="43"/>
      <c r="B10" s="49" t="s">
        <v>11</v>
      </c>
      <c r="C10" s="7">
        <v>48369846.29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119515074.25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407316000</v>
      </c>
      <c r="D14" s="7">
        <v>423008455.8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1785147.1</v>
      </c>
      <c r="E17" s="8"/>
      <c r="F17" s="8"/>
    </row>
    <row r="18" spans="1:6" ht="12.75">
      <c r="A18" s="52">
        <v>10301</v>
      </c>
      <c r="B18" s="53" t="s">
        <v>19</v>
      </c>
      <c r="C18" s="7">
        <v>134880802.1</v>
      </c>
      <c r="D18" s="7">
        <v>146361737.96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542196802.1</v>
      </c>
      <c r="D20" s="11">
        <f>SUM(D14:D19)</f>
        <v>571155340.86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105797066.76</v>
      </c>
      <c r="D23" s="7">
        <v>109624766.5</v>
      </c>
      <c r="E23" s="8"/>
      <c r="F23" s="8"/>
    </row>
    <row r="24" spans="1:6" ht="12.75">
      <c r="A24" s="57">
        <v>20102</v>
      </c>
      <c r="B24" s="56" t="s">
        <v>25</v>
      </c>
      <c r="C24" s="7">
        <v>6000</v>
      </c>
      <c r="D24" s="7">
        <v>6000</v>
      </c>
      <c r="E24" s="8"/>
      <c r="F24" s="8"/>
    </row>
    <row r="25" spans="1:6" ht="12.75">
      <c r="A25" s="52">
        <v>20103</v>
      </c>
      <c r="B25" s="53" t="s">
        <v>26</v>
      </c>
      <c r="C25" s="7">
        <v>1473580</v>
      </c>
      <c r="D25" s="7">
        <v>2643412.87</v>
      </c>
      <c r="E25" s="8"/>
      <c r="F25" s="8"/>
    </row>
    <row r="26" spans="1:6" ht="12.75">
      <c r="A26" s="52">
        <v>20104</v>
      </c>
      <c r="B26" s="53" t="s">
        <v>27</v>
      </c>
      <c r="C26" s="7">
        <v>969406.14</v>
      </c>
      <c r="D26" s="7">
        <v>1074775.5</v>
      </c>
      <c r="E26" s="8"/>
      <c r="F26" s="8"/>
    </row>
    <row r="27" spans="1:6" ht="12.75">
      <c r="A27" s="52">
        <v>20105</v>
      </c>
      <c r="B27" s="53" t="s">
        <v>28</v>
      </c>
      <c r="C27" s="7">
        <v>2749713.8</v>
      </c>
      <c r="D27" s="7">
        <v>3571628.56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110995766.7</v>
      </c>
      <c r="D28" s="16">
        <f>SUM(D23:D27)</f>
        <v>116920583.43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70182022.6</v>
      </c>
      <c r="D31" s="7">
        <v>91606660.34</v>
      </c>
      <c r="E31" s="8"/>
      <c r="F31" s="8"/>
    </row>
    <row r="32" spans="1:6" ht="12.75">
      <c r="A32" s="57">
        <v>30200</v>
      </c>
      <c r="B32" s="56" t="s">
        <v>33</v>
      </c>
      <c r="C32" s="7">
        <v>42299100</v>
      </c>
      <c r="D32" s="7">
        <v>34966874.94</v>
      </c>
      <c r="E32" s="8"/>
      <c r="F32" s="8"/>
    </row>
    <row r="33" spans="1:6" ht="12.75">
      <c r="A33" s="57">
        <v>30300</v>
      </c>
      <c r="B33" s="56" t="s">
        <v>34</v>
      </c>
      <c r="C33" s="7">
        <v>986700</v>
      </c>
      <c r="D33" s="7">
        <v>1015410.44</v>
      </c>
      <c r="E33" s="8"/>
      <c r="F33" s="8"/>
    </row>
    <row r="34" spans="1:6" ht="12.75">
      <c r="A34" s="57">
        <v>30400</v>
      </c>
      <c r="B34" s="56" t="s">
        <v>35</v>
      </c>
      <c r="C34" s="7">
        <v>5443682</v>
      </c>
      <c r="D34" s="7">
        <v>5443682</v>
      </c>
      <c r="E34" s="8"/>
      <c r="F34" s="8"/>
    </row>
    <row r="35" spans="1:6" ht="12.75">
      <c r="A35" s="52">
        <v>30500</v>
      </c>
      <c r="B35" s="53" t="s">
        <v>36</v>
      </c>
      <c r="C35" s="7">
        <v>23368016.86</v>
      </c>
      <c r="D35" s="7">
        <v>30383235.28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142279521.45999998</v>
      </c>
      <c r="D36" s="11">
        <f>SUM(D31:D35)</f>
        <v>163415863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55070250.18</v>
      </c>
      <c r="D40" s="7">
        <v>152520249.81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6887748.89</v>
      </c>
      <c r="D42" s="7">
        <v>7488093.46</v>
      </c>
      <c r="E42" s="8"/>
      <c r="F42" s="8"/>
    </row>
    <row r="43" spans="1:6" ht="12.75">
      <c r="A43" s="57">
        <v>40500</v>
      </c>
      <c r="B43" s="56" t="s">
        <v>44</v>
      </c>
      <c r="C43" s="7">
        <v>8253408.5</v>
      </c>
      <c r="D43" s="7">
        <v>8293293.24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70211407.57</v>
      </c>
      <c r="D44" s="11">
        <f>SUM(D39:D43)</f>
        <v>168301636.51000002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44071.91</v>
      </c>
      <c r="E47" s="8"/>
      <c r="F47" s="8"/>
    </row>
    <row r="48" spans="1:6" ht="12.75">
      <c r="A48" s="52">
        <v>50200</v>
      </c>
      <c r="B48" s="53" t="s">
        <v>49</v>
      </c>
      <c r="C48" s="7">
        <v>25000000</v>
      </c>
      <c r="D48" s="7">
        <v>50000000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121392712.65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105000000</v>
      </c>
      <c r="D51" s="11">
        <f>SUM(D47:D50)</f>
        <v>171436784.56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61075388.64</v>
      </c>
      <c r="D56" s="7">
        <v>61349151.98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61075388.64</v>
      </c>
      <c r="D58" s="11">
        <f>SUM(D54:D57)</f>
        <v>61349151.98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197594859.95</v>
      </c>
      <c r="D61" s="7">
        <v>197594859.95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197594859.95</v>
      </c>
      <c r="D62" s="11">
        <f>SUM(D61)</f>
        <v>197594859.95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179301219.98</v>
      </c>
      <c r="D65" s="7">
        <v>179687762.16</v>
      </c>
      <c r="E65" s="8"/>
      <c r="F65" s="8"/>
    </row>
    <row r="66" spans="1:6" ht="12.75">
      <c r="A66" s="52">
        <v>90200</v>
      </c>
      <c r="B66" s="53" t="s">
        <v>63</v>
      </c>
      <c r="C66" s="7">
        <v>13290650</v>
      </c>
      <c r="D66" s="7">
        <v>18434246.97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192591869.98</v>
      </c>
      <c r="D67" s="11">
        <f>SUM(D65:D66)</f>
        <v>198122009.13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1421945616.3999999</v>
      </c>
      <c r="D68" s="20">
        <f>+D20+D28+D36+D44+D51+D58+D62+D67</f>
        <v>1648296229.42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1648057412.36</v>
      </c>
      <c r="D69" s="20">
        <f>+D68+D11</f>
        <v>1767811303.67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2018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10969345.8</v>
      </c>
      <c r="D8" s="46"/>
      <c r="E8" s="6"/>
      <c r="F8" s="6"/>
    </row>
    <row r="9" spans="1:6" ht="12.75">
      <c r="A9" s="43"/>
      <c r="B9" s="49" t="s">
        <v>10</v>
      </c>
      <c r="C9" s="7">
        <v>139508163.95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418261000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130158577.67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548419577.67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88159055.66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6000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885280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659000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2279636.69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91988972.35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69128957.97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41960600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946835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26958116.86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138994509.82999998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88870441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1406000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7069123.35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97345564.35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50770086.45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50770086.45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202109101.5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202109101.5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158621219.98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13840450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172461669.98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1382089482.13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1532566991.88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10755250.8</v>
      </c>
      <c r="D8" s="46"/>
      <c r="E8" s="6"/>
      <c r="F8" s="6"/>
    </row>
    <row r="9" spans="1:6" ht="12.75">
      <c r="A9" s="43"/>
      <c r="B9" s="49" t="s">
        <v>10</v>
      </c>
      <c r="C9" s="7">
        <v>58741220.62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428256000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126532017.54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554788017.54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88230511.4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6000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885280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659000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323510.5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90104301.9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68786647.82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41710600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916971.35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20135513.64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131549732.80999999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43349077.29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950000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7009544.36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51308621.65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46574300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46574300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198868022.57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198868022.57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158096219.98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14341250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172437469.98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1325630466.4499998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1395126937.8699996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'Entrate 2017'!C5</f>
        <v>2017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86123467.55</v>
      </c>
      <c r="D15" s="30">
        <v>0</v>
      </c>
      <c r="E15" s="30">
        <v>92045974.5</v>
      </c>
      <c r="F15" s="30">
        <v>412918</v>
      </c>
      <c r="G15" s="30">
        <v>0</v>
      </c>
      <c r="H15" s="30">
        <v>428269.83</v>
      </c>
      <c r="I15" s="30">
        <v>33388785</v>
      </c>
      <c r="J15" s="30">
        <v>0</v>
      </c>
      <c r="K15" s="30">
        <v>34762480.38</v>
      </c>
      <c r="L15" s="30">
        <v>22688617</v>
      </c>
      <c r="M15" s="30">
        <v>0</v>
      </c>
      <c r="N15" s="30">
        <v>23493986.17</v>
      </c>
      <c r="O15" s="30">
        <v>11673944</v>
      </c>
      <c r="P15" s="30">
        <v>0</v>
      </c>
      <c r="Q15" s="30">
        <v>12092039.03</v>
      </c>
      <c r="R15" s="30">
        <v>597046</v>
      </c>
      <c r="S15" s="30">
        <v>0</v>
      </c>
      <c r="T15" s="30">
        <v>615616.74</v>
      </c>
      <c r="U15" s="30">
        <v>1661149</v>
      </c>
      <c r="V15" s="30">
        <v>0</v>
      </c>
      <c r="W15" s="30">
        <v>1719648.26</v>
      </c>
      <c r="X15" s="30">
        <v>1127195</v>
      </c>
      <c r="Y15" s="30">
        <v>0</v>
      </c>
      <c r="Z15" s="30">
        <v>1162087.93</v>
      </c>
      <c r="AA15" s="30">
        <v>2508858.83</v>
      </c>
      <c r="AB15" s="30">
        <v>0</v>
      </c>
      <c r="AC15" s="30">
        <v>2590905.65</v>
      </c>
      <c r="AD15" s="30">
        <v>4291802.85</v>
      </c>
      <c r="AE15" s="30">
        <v>0</v>
      </c>
      <c r="AF15" s="30">
        <v>4447780.8</v>
      </c>
      <c r="AG15" s="30">
        <v>1082314</v>
      </c>
      <c r="AH15" s="30">
        <v>0</v>
      </c>
      <c r="AI15" s="30">
        <v>1253630.2</v>
      </c>
      <c r="AJ15" s="30">
        <v>34288199.76</v>
      </c>
      <c r="AK15" s="30">
        <v>0</v>
      </c>
      <c r="AL15" s="30">
        <v>35526585.36</v>
      </c>
      <c r="AM15" s="30">
        <v>118113</v>
      </c>
      <c r="AN15" s="30">
        <v>0</v>
      </c>
      <c r="AO15" s="30">
        <v>121971.36</v>
      </c>
      <c r="AP15" s="30">
        <v>3342264.27</v>
      </c>
      <c r="AQ15" s="30">
        <v>0</v>
      </c>
      <c r="AR15" s="30">
        <v>3446335.39</v>
      </c>
      <c r="AS15" s="30">
        <v>377695</v>
      </c>
      <c r="AT15" s="30">
        <v>0</v>
      </c>
      <c r="AU15" s="30">
        <v>390641.51</v>
      </c>
      <c r="AV15" s="30">
        <v>0</v>
      </c>
      <c r="AW15" s="30">
        <v>0</v>
      </c>
      <c r="AX15" s="30">
        <v>0</v>
      </c>
      <c r="AY15" s="30">
        <v>514527</v>
      </c>
      <c r="AZ15" s="30">
        <v>0</v>
      </c>
      <c r="BA15" s="30">
        <v>546841.24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204196896.26000002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214644794.35000002</v>
      </c>
    </row>
    <row r="16" spans="1:75" ht="15">
      <c r="A16" s="27">
        <f>A15+1</f>
        <v>102</v>
      </c>
      <c r="B16" s="29" t="s">
        <v>76</v>
      </c>
      <c r="C16" s="30">
        <v>11536108.33</v>
      </c>
      <c r="D16" s="30">
        <v>0</v>
      </c>
      <c r="E16" s="30">
        <v>13887328.14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5000</v>
      </c>
      <c r="AB16" s="30">
        <v>0</v>
      </c>
      <c r="AC16" s="30">
        <v>5000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20362.26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11556108.33</v>
      </c>
      <c r="BV16" s="31">
        <f t="shared" si="0"/>
        <v>0</v>
      </c>
      <c r="BW16" s="31">
        <f t="shared" si="0"/>
        <v>13912690.4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30426492.32</v>
      </c>
      <c r="D17" s="30">
        <v>0</v>
      </c>
      <c r="E17" s="30">
        <v>45324296.74</v>
      </c>
      <c r="F17" s="30">
        <v>15000</v>
      </c>
      <c r="G17" s="30">
        <v>0</v>
      </c>
      <c r="H17" s="30">
        <v>979994.18</v>
      </c>
      <c r="I17" s="30">
        <v>13710991</v>
      </c>
      <c r="J17" s="30">
        <v>0</v>
      </c>
      <c r="K17" s="30">
        <v>24126389.37</v>
      </c>
      <c r="L17" s="30">
        <v>34060662.3</v>
      </c>
      <c r="M17" s="30">
        <v>0</v>
      </c>
      <c r="N17" s="30">
        <v>50979891.06</v>
      </c>
      <c r="O17" s="30">
        <v>3778550.19</v>
      </c>
      <c r="P17" s="30">
        <v>0</v>
      </c>
      <c r="Q17" s="30">
        <v>7717579.11</v>
      </c>
      <c r="R17" s="30">
        <v>1437049.84</v>
      </c>
      <c r="S17" s="30">
        <v>0</v>
      </c>
      <c r="T17" s="30">
        <v>1793896.1</v>
      </c>
      <c r="U17" s="30">
        <v>1572304.5</v>
      </c>
      <c r="V17" s="30">
        <v>0</v>
      </c>
      <c r="W17" s="30">
        <v>2132862.08</v>
      </c>
      <c r="X17" s="30">
        <v>86000</v>
      </c>
      <c r="Y17" s="30">
        <v>0</v>
      </c>
      <c r="Z17" s="30">
        <v>95480.46</v>
      </c>
      <c r="AA17" s="30">
        <v>144024415.38</v>
      </c>
      <c r="AB17" s="30">
        <v>0</v>
      </c>
      <c r="AC17" s="30">
        <v>149386439.75</v>
      </c>
      <c r="AD17" s="30">
        <v>112184195.3</v>
      </c>
      <c r="AE17" s="30">
        <v>0</v>
      </c>
      <c r="AF17" s="30">
        <v>141661681.73</v>
      </c>
      <c r="AG17" s="30">
        <v>772796.25</v>
      </c>
      <c r="AH17" s="30">
        <v>0</v>
      </c>
      <c r="AI17" s="30">
        <v>991920.58</v>
      </c>
      <c r="AJ17" s="30">
        <v>41278244.44</v>
      </c>
      <c r="AK17" s="30">
        <v>0</v>
      </c>
      <c r="AL17" s="30">
        <v>55692202.56</v>
      </c>
      <c r="AM17" s="30">
        <v>684870</v>
      </c>
      <c r="AN17" s="30">
        <v>0</v>
      </c>
      <c r="AO17" s="30">
        <v>817762.19</v>
      </c>
      <c r="AP17" s="30">
        <v>2971159.25</v>
      </c>
      <c r="AQ17" s="30">
        <v>0</v>
      </c>
      <c r="AR17" s="30">
        <v>4444619.09</v>
      </c>
      <c r="AS17" s="30">
        <v>1681030</v>
      </c>
      <c r="AT17" s="30">
        <v>0</v>
      </c>
      <c r="AU17" s="30">
        <v>2153954.26</v>
      </c>
      <c r="AV17" s="30">
        <v>0</v>
      </c>
      <c r="AW17" s="30">
        <v>0</v>
      </c>
      <c r="AX17" s="30">
        <v>0</v>
      </c>
      <c r="AY17" s="30">
        <v>207894.6</v>
      </c>
      <c r="AZ17" s="30">
        <v>0</v>
      </c>
      <c r="BA17" s="30">
        <v>358595.87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388891655.37</v>
      </c>
      <c r="BV17" s="31">
        <f t="shared" si="0"/>
        <v>0</v>
      </c>
      <c r="BW17" s="31">
        <f t="shared" si="0"/>
        <v>488657565.13</v>
      </c>
    </row>
    <row r="18" spans="1:75" ht="15">
      <c r="A18" s="27">
        <f t="shared" si="2"/>
        <v>104</v>
      </c>
      <c r="B18" s="29" t="s">
        <v>23</v>
      </c>
      <c r="C18" s="30">
        <v>1901947.23</v>
      </c>
      <c r="D18" s="30">
        <v>0</v>
      </c>
      <c r="E18" s="30">
        <v>4427178.69</v>
      </c>
      <c r="F18" s="30">
        <v>0</v>
      </c>
      <c r="G18" s="30">
        <v>0</v>
      </c>
      <c r="H18" s="30">
        <v>0</v>
      </c>
      <c r="I18" s="30">
        <v>101482.8</v>
      </c>
      <c r="J18" s="30">
        <v>0</v>
      </c>
      <c r="K18" s="30">
        <v>149643</v>
      </c>
      <c r="L18" s="30">
        <v>8037608.19</v>
      </c>
      <c r="M18" s="30">
        <v>0</v>
      </c>
      <c r="N18" s="30">
        <v>8815578.97</v>
      </c>
      <c r="O18" s="30">
        <v>5503217.95</v>
      </c>
      <c r="P18" s="30">
        <v>0</v>
      </c>
      <c r="Q18" s="30">
        <v>6564546.96</v>
      </c>
      <c r="R18" s="30">
        <v>208058.67</v>
      </c>
      <c r="S18" s="30">
        <v>0</v>
      </c>
      <c r="T18" s="30">
        <v>476568.83</v>
      </c>
      <c r="U18" s="30">
        <v>250000</v>
      </c>
      <c r="V18" s="30">
        <v>0</v>
      </c>
      <c r="W18" s="30">
        <v>250000</v>
      </c>
      <c r="X18" s="30">
        <v>0</v>
      </c>
      <c r="Y18" s="30">
        <v>0</v>
      </c>
      <c r="Z18" s="30">
        <v>0</v>
      </c>
      <c r="AA18" s="30">
        <v>146702.75</v>
      </c>
      <c r="AB18" s="30">
        <v>0</v>
      </c>
      <c r="AC18" s="30">
        <v>2108407.52</v>
      </c>
      <c r="AD18" s="30">
        <v>4200000</v>
      </c>
      <c r="AE18" s="30">
        <v>0</v>
      </c>
      <c r="AF18" s="30">
        <v>4200000</v>
      </c>
      <c r="AG18" s="30">
        <v>934000</v>
      </c>
      <c r="AH18" s="30">
        <v>0</v>
      </c>
      <c r="AI18" s="30">
        <v>934000.02</v>
      </c>
      <c r="AJ18" s="30">
        <v>8217690.98</v>
      </c>
      <c r="AK18" s="30">
        <v>0</v>
      </c>
      <c r="AL18" s="30">
        <v>13469538.44</v>
      </c>
      <c r="AM18" s="30">
        <v>10000</v>
      </c>
      <c r="AN18" s="30">
        <v>0</v>
      </c>
      <c r="AO18" s="30">
        <v>11818</v>
      </c>
      <c r="AP18" s="30">
        <v>16000</v>
      </c>
      <c r="AQ18" s="30">
        <v>0</v>
      </c>
      <c r="AR18" s="30">
        <v>16000</v>
      </c>
      <c r="AS18" s="30">
        <v>903132.46</v>
      </c>
      <c r="AT18" s="30">
        <v>0</v>
      </c>
      <c r="AU18" s="30">
        <v>1251628.17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30429841.030000005</v>
      </c>
      <c r="BV18" s="31">
        <f t="shared" si="0"/>
        <v>0</v>
      </c>
      <c r="BW18" s="31">
        <f t="shared" si="0"/>
        <v>42674908.6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3317267.08</v>
      </c>
      <c r="D21" s="30">
        <v>0</v>
      </c>
      <c r="E21" s="30">
        <v>3331435.35</v>
      </c>
      <c r="F21" s="30">
        <v>17201.07</v>
      </c>
      <c r="G21" s="30">
        <v>0</v>
      </c>
      <c r="H21" s="30">
        <v>17201.07</v>
      </c>
      <c r="I21" s="30">
        <v>0</v>
      </c>
      <c r="J21" s="30">
        <v>0</v>
      </c>
      <c r="K21" s="30">
        <v>0</v>
      </c>
      <c r="L21" s="30">
        <v>1430195.74</v>
      </c>
      <c r="M21" s="30">
        <v>0</v>
      </c>
      <c r="N21" s="30">
        <v>1430195.74</v>
      </c>
      <c r="O21" s="30">
        <v>1300803.71</v>
      </c>
      <c r="P21" s="30">
        <v>0</v>
      </c>
      <c r="Q21" s="30">
        <v>1300803.71</v>
      </c>
      <c r="R21" s="30">
        <v>909876.89</v>
      </c>
      <c r="S21" s="30">
        <v>0</v>
      </c>
      <c r="T21" s="30">
        <v>909876.89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4208290.87</v>
      </c>
      <c r="AB21" s="30">
        <v>0</v>
      </c>
      <c r="AC21" s="30">
        <v>4208290.87</v>
      </c>
      <c r="AD21" s="30">
        <v>14312628.81</v>
      </c>
      <c r="AE21" s="30">
        <v>0</v>
      </c>
      <c r="AF21" s="30">
        <v>14312628.81</v>
      </c>
      <c r="AG21" s="30">
        <v>0</v>
      </c>
      <c r="AH21" s="30">
        <v>0</v>
      </c>
      <c r="AI21" s="30">
        <v>0</v>
      </c>
      <c r="AJ21" s="30">
        <v>435498.19</v>
      </c>
      <c r="AK21" s="30">
        <v>0</v>
      </c>
      <c r="AL21" s="30">
        <v>435498.19</v>
      </c>
      <c r="AM21" s="30">
        <v>0</v>
      </c>
      <c r="AN21" s="30">
        <v>0</v>
      </c>
      <c r="AO21" s="30">
        <v>0</v>
      </c>
      <c r="AP21" s="30">
        <v>319927.9</v>
      </c>
      <c r="AQ21" s="30">
        <v>0</v>
      </c>
      <c r="AR21" s="30">
        <v>319927.9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6487356.77</v>
      </c>
      <c r="BL21" s="30">
        <v>0</v>
      </c>
      <c r="BM21" s="30">
        <v>6536530.64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32739047.03</v>
      </c>
      <c r="BV21" s="31">
        <f t="shared" si="0"/>
        <v>0</v>
      </c>
      <c r="BW21" s="31">
        <f t="shared" si="0"/>
        <v>32802389.169999998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6836186.52</v>
      </c>
      <c r="D23" s="30">
        <v>0</v>
      </c>
      <c r="E23" s="30">
        <v>8033048.81</v>
      </c>
      <c r="F23" s="30">
        <v>0</v>
      </c>
      <c r="G23" s="30">
        <v>0</v>
      </c>
      <c r="H23" s="30">
        <v>0</v>
      </c>
      <c r="I23" s="30">
        <v>65000</v>
      </c>
      <c r="J23" s="30">
        <v>0</v>
      </c>
      <c r="K23" s="30">
        <v>91175.84</v>
      </c>
      <c r="L23" s="30">
        <v>1000</v>
      </c>
      <c r="M23" s="30">
        <v>0</v>
      </c>
      <c r="N23" s="30">
        <v>3706.95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13000</v>
      </c>
      <c r="AB23" s="30">
        <v>0</v>
      </c>
      <c r="AC23" s="30">
        <v>16620.62</v>
      </c>
      <c r="AD23" s="30">
        <v>5000</v>
      </c>
      <c r="AE23" s="30">
        <v>0</v>
      </c>
      <c r="AF23" s="30">
        <v>5000</v>
      </c>
      <c r="AG23" s="30">
        <v>0</v>
      </c>
      <c r="AH23" s="30">
        <v>0</v>
      </c>
      <c r="AI23" s="30">
        <v>0</v>
      </c>
      <c r="AJ23" s="30">
        <v>103850</v>
      </c>
      <c r="AK23" s="30">
        <v>0</v>
      </c>
      <c r="AL23" s="30">
        <v>134112.76</v>
      </c>
      <c r="AM23" s="30">
        <v>0</v>
      </c>
      <c r="AN23" s="30">
        <v>0</v>
      </c>
      <c r="AO23" s="30">
        <v>0</v>
      </c>
      <c r="AP23" s="30">
        <v>40500</v>
      </c>
      <c r="AQ23" s="30">
        <v>0</v>
      </c>
      <c r="AR23" s="30">
        <v>54417.64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7064536.52</v>
      </c>
      <c r="BV23" s="31">
        <f t="shared" si="0"/>
        <v>0</v>
      </c>
      <c r="BW23" s="31">
        <f t="shared" si="0"/>
        <v>8338082.619999999</v>
      </c>
    </row>
    <row r="24" spans="1:75" ht="15">
      <c r="A24" s="27">
        <f t="shared" si="2"/>
        <v>110</v>
      </c>
      <c r="B24" s="29" t="s">
        <v>83</v>
      </c>
      <c r="C24" s="30">
        <v>27154439.92</v>
      </c>
      <c r="D24" s="30">
        <v>10969345.8</v>
      </c>
      <c r="E24" s="30">
        <v>17718086.22</v>
      </c>
      <c r="F24" s="30">
        <v>0</v>
      </c>
      <c r="G24" s="30">
        <v>0</v>
      </c>
      <c r="H24" s="30">
        <v>8.59</v>
      </c>
      <c r="I24" s="30">
        <v>139499</v>
      </c>
      <c r="J24" s="30">
        <v>0</v>
      </c>
      <c r="K24" s="30">
        <v>141918.48</v>
      </c>
      <c r="L24" s="30">
        <v>95066</v>
      </c>
      <c r="M24" s="30">
        <v>0</v>
      </c>
      <c r="N24" s="30">
        <v>99866.38</v>
      </c>
      <c r="O24" s="30">
        <v>169430</v>
      </c>
      <c r="P24" s="30">
        <v>0</v>
      </c>
      <c r="Q24" s="30">
        <v>173869.53</v>
      </c>
      <c r="R24" s="30">
        <v>900</v>
      </c>
      <c r="S24" s="30">
        <v>0</v>
      </c>
      <c r="T24" s="30">
        <v>1017.2</v>
      </c>
      <c r="U24" s="30">
        <v>8300</v>
      </c>
      <c r="V24" s="30">
        <v>0</v>
      </c>
      <c r="W24" s="30">
        <v>9380.75</v>
      </c>
      <c r="X24" s="30">
        <v>6010</v>
      </c>
      <c r="Y24" s="30">
        <v>0</v>
      </c>
      <c r="Z24" s="30">
        <v>6829.46</v>
      </c>
      <c r="AA24" s="30">
        <v>400188</v>
      </c>
      <c r="AB24" s="30">
        <v>0</v>
      </c>
      <c r="AC24" s="30">
        <v>2786551.02</v>
      </c>
      <c r="AD24" s="30">
        <v>9670</v>
      </c>
      <c r="AE24" s="30">
        <v>0</v>
      </c>
      <c r="AF24" s="30">
        <v>10947.16</v>
      </c>
      <c r="AG24" s="30">
        <v>17960</v>
      </c>
      <c r="AH24" s="30">
        <v>0</v>
      </c>
      <c r="AI24" s="30">
        <v>20298.59</v>
      </c>
      <c r="AJ24" s="30">
        <v>162461</v>
      </c>
      <c r="AK24" s="30">
        <v>0</v>
      </c>
      <c r="AL24" s="30">
        <v>171886.66</v>
      </c>
      <c r="AM24" s="30">
        <v>760</v>
      </c>
      <c r="AN24" s="30">
        <v>0</v>
      </c>
      <c r="AO24" s="30">
        <v>858.96</v>
      </c>
      <c r="AP24" s="30">
        <v>11890</v>
      </c>
      <c r="AQ24" s="30">
        <v>0</v>
      </c>
      <c r="AR24" s="30">
        <v>13438.22</v>
      </c>
      <c r="AS24" s="30">
        <v>1560</v>
      </c>
      <c r="AT24" s="30">
        <v>0</v>
      </c>
      <c r="AU24" s="30">
        <v>1765.33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43586639.02</v>
      </c>
      <c r="BI24" s="30">
        <v>0</v>
      </c>
      <c r="BJ24" s="30">
        <v>2242947.56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71764772.94</v>
      </c>
      <c r="BV24" s="31">
        <f t="shared" si="0"/>
        <v>10969345.8</v>
      </c>
      <c r="BW24" s="31">
        <f t="shared" si="0"/>
        <v>23399670.109999996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167295908.95</v>
      </c>
      <c r="D25" s="33">
        <f t="shared" si="3"/>
        <v>10969345.8</v>
      </c>
      <c r="E25" s="33">
        <f t="shared" si="3"/>
        <v>184767348.45</v>
      </c>
      <c r="F25" s="33">
        <f t="shared" si="3"/>
        <v>445119.07</v>
      </c>
      <c r="G25" s="33">
        <f t="shared" si="3"/>
        <v>0</v>
      </c>
      <c r="H25" s="33">
        <f t="shared" si="3"/>
        <v>1425473.6700000002</v>
      </c>
      <c r="I25" s="33">
        <f t="shared" si="3"/>
        <v>47405757.8</v>
      </c>
      <c r="J25" s="33">
        <f t="shared" si="3"/>
        <v>0</v>
      </c>
      <c r="K25" s="33">
        <f t="shared" si="3"/>
        <v>59271607.07</v>
      </c>
      <c r="L25" s="33">
        <f t="shared" si="3"/>
        <v>66313149.23</v>
      </c>
      <c r="M25" s="33">
        <f t="shared" si="3"/>
        <v>0</v>
      </c>
      <c r="N25" s="33">
        <f t="shared" si="3"/>
        <v>84823225.27</v>
      </c>
      <c r="O25" s="33">
        <f t="shared" si="3"/>
        <v>22425945.85</v>
      </c>
      <c r="P25" s="33">
        <f t="shared" si="3"/>
        <v>0</v>
      </c>
      <c r="Q25" s="33">
        <f t="shared" si="3"/>
        <v>27848838.340000004</v>
      </c>
      <c r="R25" s="33">
        <f t="shared" si="3"/>
        <v>3152931.4000000004</v>
      </c>
      <c r="S25" s="33">
        <f t="shared" si="3"/>
        <v>0</v>
      </c>
      <c r="T25" s="33">
        <f t="shared" si="3"/>
        <v>3796975.7600000002</v>
      </c>
      <c r="U25" s="33">
        <f t="shared" si="3"/>
        <v>3491753.5</v>
      </c>
      <c r="V25" s="33">
        <f t="shared" si="3"/>
        <v>0</v>
      </c>
      <c r="W25" s="33">
        <f t="shared" si="3"/>
        <v>4111891.09</v>
      </c>
      <c r="X25" s="33">
        <f t="shared" si="3"/>
        <v>1219205</v>
      </c>
      <c r="Y25" s="33">
        <f t="shared" si="3"/>
        <v>0</v>
      </c>
      <c r="Z25" s="33">
        <f t="shared" si="3"/>
        <v>1264397.8499999999</v>
      </c>
      <c r="AA25" s="33">
        <f t="shared" si="3"/>
        <v>151306455.83</v>
      </c>
      <c r="AB25" s="33">
        <f t="shared" si="3"/>
        <v>0</v>
      </c>
      <c r="AC25" s="33">
        <f t="shared" si="3"/>
        <v>161102215.43000004</v>
      </c>
      <c r="AD25" s="33">
        <f t="shared" si="3"/>
        <v>135003296.95999998</v>
      </c>
      <c r="AE25" s="33">
        <f t="shared" si="3"/>
        <v>0</v>
      </c>
      <c r="AF25" s="33">
        <f t="shared" si="3"/>
        <v>164638038.5</v>
      </c>
      <c r="AG25" s="33">
        <f t="shared" si="3"/>
        <v>2807070.25</v>
      </c>
      <c r="AH25" s="33">
        <f t="shared" si="3"/>
        <v>0</v>
      </c>
      <c r="AI25" s="33">
        <f t="shared" si="3"/>
        <v>3199849.3899999997</v>
      </c>
      <c r="AJ25" s="33">
        <f t="shared" si="3"/>
        <v>84500944.36999999</v>
      </c>
      <c r="AK25" s="33">
        <f t="shared" si="3"/>
        <v>0</v>
      </c>
      <c r="AL25" s="33">
        <f t="shared" si="3"/>
        <v>105450186.23</v>
      </c>
      <c r="AM25" s="33">
        <f t="shared" si="3"/>
        <v>813743</v>
      </c>
      <c r="AN25" s="33">
        <f t="shared" si="3"/>
        <v>0</v>
      </c>
      <c r="AO25" s="33">
        <f t="shared" si="3"/>
        <v>952410.5099999999</v>
      </c>
      <c r="AP25" s="33">
        <f t="shared" si="3"/>
        <v>6701741.42</v>
      </c>
      <c r="AQ25" s="33">
        <f t="shared" si="3"/>
        <v>0</v>
      </c>
      <c r="AR25" s="33">
        <f t="shared" si="3"/>
        <v>8294738.24</v>
      </c>
      <c r="AS25" s="33">
        <f t="shared" si="3"/>
        <v>2963417.46</v>
      </c>
      <c r="AT25" s="33">
        <f t="shared" si="3"/>
        <v>0</v>
      </c>
      <c r="AU25" s="33">
        <f t="shared" si="3"/>
        <v>3797989.2699999996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722421.6</v>
      </c>
      <c r="AZ25" s="33">
        <f t="shared" si="3"/>
        <v>0</v>
      </c>
      <c r="BA25" s="33">
        <f t="shared" si="3"/>
        <v>905437.11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43586639.02</v>
      </c>
      <c r="BI25" s="33">
        <f t="shared" si="3"/>
        <v>0</v>
      </c>
      <c r="BJ25" s="33">
        <f t="shared" si="3"/>
        <v>2242947.56</v>
      </c>
      <c r="BK25" s="33">
        <f t="shared" si="3"/>
        <v>6487356.77</v>
      </c>
      <c r="BL25" s="33">
        <f t="shared" si="3"/>
        <v>0</v>
      </c>
      <c r="BM25" s="33">
        <f t="shared" si="3"/>
        <v>6536530.64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746642857.48</v>
      </c>
      <c r="BV25" s="33">
        <f t="shared" si="4"/>
        <v>10969345.8</v>
      </c>
      <c r="BW25" s="33">
        <f t="shared" si="4"/>
        <v>824430100.38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44737505.87</v>
      </c>
      <c r="D29" s="30">
        <v>0</v>
      </c>
      <c r="E29" s="30">
        <v>46092383.98</v>
      </c>
      <c r="F29" s="30">
        <v>744268.66</v>
      </c>
      <c r="G29" s="30">
        <v>0</v>
      </c>
      <c r="H29" s="30">
        <v>744268.66</v>
      </c>
      <c r="I29" s="30">
        <v>418924.63</v>
      </c>
      <c r="J29" s="30">
        <v>0</v>
      </c>
      <c r="K29" s="30">
        <v>421974.63</v>
      </c>
      <c r="L29" s="30">
        <v>3921186.2</v>
      </c>
      <c r="M29" s="30">
        <v>0</v>
      </c>
      <c r="N29" s="30">
        <v>3955782.32</v>
      </c>
      <c r="O29" s="30">
        <v>1320373.63</v>
      </c>
      <c r="P29" s="30">
        <v>0</v>
      </c>
      <c r="Q29" s="30">
        <v>1320582.52</v>
      </c>
      <c r="R29" s="30">
        <v>2079353.73</v>
      </c>
      <c r="S29" s="30">
        <v>0</v>
      </c>
      <c r="T29" s="30">
        <v>2229952.91</v>
      </c>
      <c r="U29" s="30">
        <v>402</v>
      </c>
      <c r="V29" s="30">
        <v>0</v>
      </c>
      <c r="W29" s="30">
        <v>402</v>
      </c>
      <c r="X29" s="30">
        <v>8249551.15</v>
      </c>
      <c r="Y29" s="30">
        <v>0</v>
      </c>
      <c r="Z29" s="30">
        <v>8436774.67</v>
      </c>
      <c r="AA29" s="30">
        <v>21824551.53</v>
      </c>
      <c r="AB29" s="30">
        <v>0</v>
      </c>
      <c r="AC29" s="30">
        <v>22087273.18</v>
      </c>
      <c r="AD29" s="30">
        <v>65995606.94</v>
      </c>
      <c r="AE29" s="30">
        <v>0</v>
      </c>
      <c r="AF29" s="30">
        <v>73977064.44</v>
      </c>
      <c r="AG29" s="30">
        <v>0</v>
      </c>
      <c r="AH29" s="30">
        <v>0</v>
      </c>
      <c r="AI29" s="30">
        <v>320.86</v>
      </c>
      <c r="AJ29" s="30">
        <v>9933622.45</v>
      </c>
      <c r="AK29" s="30">
        <v>0</v>
      </c>
      <c r="AL29" s="30">
        <v>10018114.64</v>
      </c>
      <c r="AM29" s="30">
        <v>35397.1</v>
      </c>
      <c r="AN29" s="30">
        <v>0</v>
      </c>
      <c r="AO29" s="30">
        <v>35397.1</v>
      </c>
      <c r="AP29" s="30">
        <v>3514944.4</v>
      </c>
      <c r="AQ29" s="30">
        <v>0</v>
      </c>
      <c r="AR29" s="30">
        <v>3514944.4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1913796.82</v>
      </c>
      <c r="AZ29" s="30">
        <v>0</v>
      </c>
      <c r="BA29" s="30">
        <v>1913796.82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164689485.10999998</v>
      </c>
      <c r="BV29" s="31">
        <f t="shared" si="5"/>
        <v>0</v>
      </c>
      <c r="BW29" s="31">
        <f t="shared" si="5"/>
        <v>174749033.13</v>
      </c>
    </row>
    <row r="30" spans="1:75" ht="15">
      <c r="A30" s="27">
        <f>A29+1</f>
        <v>203</v>
      </c>
      <c r="B30" s="29" t="s">
        <v>88</v>
      </c>
      <c r="C30" s="30">
        <v>3113173.75</v>
      </c>
      <c r="D30" s="30">
        <v>0</v>
      </c>
      <c r="E30" s="30">
        <v>3116361.89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3297000</v>
      </c>
      <c r="P30" s="30">
        <v>0</v>
      </c>
      <c r="Q30" s="30">
        <v>3297000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4708690.2</v>
      </c>
      <c r="Y30" s="30">
        <v>0</v>
      </c>
      <c r="Z30" s="30">
        <v>4782351.7</v>
      </c>
      <c r="AA30" s="30">
        <v>0</v>
      </c>
      <c r="AB30" s="30">
        <v>0</v>
      </c>
      <c r="AC30" s="30">
        <v>0</v>
      </c>
      <c r="AD30" s="30">
        <v>783503.65</v>
      </c>
      <c r="AE30" s="30">
        <v>0</v>
      </c>
      <c r="AF30" s="30">
        <v>788733.33</v>
      </c>
      <c r="AG30" s="30">
        <v>0</v>
      </c>
      <c r="AH30" s="30">
        <v>0</v>
      </c>
      <c r="AI30" s="30">
        <v>0</v>
      </c>
      <c r="AJ30" s="30">
        <v>131150</v>
      </c>
      <c r="AK30" s="30">
        <v>0</v>
      </c>
      <c r="AL30" s="30">
        <v>131150</v>
      </c>
      <c r="AM30" s="30">
        <v>0</v>
      </c>
      <c r="AN30" s="30">
        <v>0</v>
      </c>
      <c r="AO30" s="30">
        <v>0</v>
      </c>
      <c r="AP30" s="30">
        <v>2931706.67</v>
      </c>
      <c r="AQ30" s="30">
        <v>0</v>
      </c>
      <c r="AR30" s="30">
        <v>2931706.67</v>
      </c>
      <c r="AS30" s="30">
        <v>173940.38</v>
      </c>
      <c r="AT30" s="30">
        <v>0</v>
      </c>
      <c r="AU30" s="30">
        <v>173940.38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15139164.65</v>
      </c>
      <c r="BV30" s="31">
        <f t="shared" si="5"/>
        <v>0</v>
      </c>
      <c r="BW30" s="31">
        <f t="shared" si="5"/>
        <v>15221243.97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35125174.74</v>
      </c>
      <c r="D32" s="30">
        <v>33143881.87</v>
      </c>
      <c r="E32" s="30">
        <v>2073403.32</v>
      </c>
      <c r="F32" s="30">
        <v>13255.04</v>
      </c>
      <c r="G32" s="30">
        <v>13255.04</v>
      </c>
      <c r="H32" s="30">
        <v>0</v>
      </c>
      <c r="I32" s="30">
        <v>360322.76</v>
      </c>
      <c r="J32" s="30">
        <v>360322.76</v>
      </c>
      <c r="K32" s="30">
        <v>0</v>
      </c>
      <c r="L32" s="30">
        <v>9735758.7</v>
      </c>
      <c r="M32" s="30">
        <v>9735758.7</v>
      </c>
      <c r="N32" s="30">
        <v>0</v>
      </c>
      <c r="O32" s="30">
        <v>2559041.88</v>
      </c>
      <c r="P32" s="30">
        <v>2559041.88</v>
      </c>
      <c r="Q32" s="30">
        <v>0</v>
      </c>
      <c r="R32" s="30">
        <v>2054902.58</v>
      </c>
      <c r="S32" s="30">
        <v>2054902.58</v>
      </c>
      <c r="T32" s="30">
        <v>0</v>
      </c>
      <c r="U32" s="30">
        <v>24145.13</v>
      </c>
      <c r="V32" s="30">
        <v>24145.13</v>
      </c>
      <c r="W32" s="30">
        <v>0</v>
      </c>
      <c r="X32" s="30">
        <v>18116476.95</v>
      </c>
      <c r="Y32" s="30">
        <v>18116476.95</v>
      </c>
      <c r="Z32" s="30">
        <v>0</v>
      </c>
      <c r="AA32" s="30">
        <v>7790043.66</v>
      </c>
      <c r="AB32" s="30">
        <v>7790043.66</v>
      </c>
      <c r="AC32" s="30">
        <v>0</v>
      </c>
      <c r="AD32" s="30">
        <v>58571916.76</v>
      </c>
      <c r="AE32" s="30">
        <v>58571916.76</v>
      </c>
      <c r="AF32" s="30">
        <v>0</v>
      </c>
      <c r="AG32" s="30">
        <v>0</v>
      </c>
      <c r="AH32" s="30">
        <v>0</v>
      </c>
      <c r="AI32" s="30">
        <v>0</v>
      </c>
      <c r="AJ32" s="30">
        <v>3340120.13</v>
      </c>
      <c r="AK32" s="30">
        <v>3340120.13</v>
      </c>
      <c r="AL32" s="30">
        <v>0</v>
      </c>
      <c r="AM32" s="30">
        <v>0</v>
      </c>
      <c r="AN32" s="30">
        <v>0</v>
      </c>
      <c r="AO32" s="30">
        <v>0</v>
      </c>
      <c r="AP32" s="30">
        <v>525928.9</v>
      </c>
      <c r="AQ32" s="30">
        <v>525928.9</v>
      </c>
      <c r="AR32" s="30">
        <v>0</v>
      </c>
      <c r="AS32" s="30">
        <v>1450552.93</v>
      </c>
      <c r="AT32" s="30">
        <v>1450552.93</v>
      </c>
      <c r="AU32" s="30">
        <v>0</v>
      </c>
      <c r="AV32" s="30">
        <v>0</v>
      </c>
      <c r="AW32" s="30">
        <v>0</v>
      </c>
      <c r="AX32" s="30">
        <v>0</v>
      </c>
      <c r="AY32" s="30">
        <v>1821816.66</v>
      </c>
      <c r="AZ32" s="30">
        <v>1821816.66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632688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142122144.82</v>
      </c>
      <c r="BV32" s="31">
        <f t="shared" si="5"/>
        <v>139508163.95000002</v>
      </c>
      <c r="BW32" s="31">
        <f t="shared" si="5"/>
        <v>2073403.32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82975854.36</v>
      </c>
      <c r="D33" s="33">
        <f t="shared" si="6"/>
        <v>33143881.87</v>
      </c>
      <c r="E33" s="33">
        <f t="shared" si="6"/>
        <v>51282149.19</v>
      </c>
      <c r="F33" s="33">
        <f t="shared" si="6"/>
        <v>757523.7000000001</v>
      </c>
      <c r="G33" s="33">
        <f t="shared" si="6"/>
        <v>13255.04</v>
      </c>
      <c r="H33" s="33">
        <f t="shared" si="6"/>
        <v>744268.66</v>
      </c>
      <c r="I33" s="33">
        <f t="shared" si="6"/>
        <v>779247.39</v>
      </c>
      <c r="J33" s="33">
        <f t="shared" si="6"/>
        <v>360322.76</v>
      </c>
      <c r="K33" s="33">
        <f t="shared" si="6"/>
        <v>421974.63</v>
      </c>
      <c r="L33" s="33">
        <f t="shared" si="6"/>
        <v>13656944.899999999</v>
      </c>
      <c r="M33" s="33">
        <f t="shared" si="6"/>
        <v>9735758.7</v>
      </c>
      <c r="N33" s="33">
        <f t="shared" si="6"/>
        <v>3955782.32</v>
      </c>
      <c r="O33" s="33">
        <f t="shared" si="6"/>
        <v>7176415.51</v>
      </c>
      <c r="P33" s="33">
        <f t="shared" si="6"/>
        <v>2559041.88</v>
      </c>
      <c r="Q33" s="33">
        <f t="shared" si="6"/>
        <v>4617582.52</v>
      </c>
      <c r="R33" s="33">
        <f t="shared" si="6"/>
        <v>4134256.31</v>
      </c>
      <c r="S33" s="33">
        <f t="shared" si="6"/>
        <v>2054902.58</v>
      </c>
      <c r="T33" s="33">
        <f t="shared" si="6"/>
        <v>2229952.91</v>
      </c>
      <c r="U33" s="33">
        <f t="shared" si="6"/>
        <v>24547.13</v>
      </c>
      <c r="V33" s="33">
        <f t="shared" si="6"/>
        <v>24145.13</v>
      </c>
      <c r="W33" s="33">
        <f t="shared" si="6"/>
        <v>402</v>
      </c>
      <c r="X33" s="33">
        <f t="shared" si="6"/>
        <v>31074718.3</v>
      </c>
      <c r="Y33" s="33">
        <f t="shared" si="6"/>
        <v>18116476.95</v>
      </c>
      <c r="Z33" s="33">
        <f t="shared" si="6"/>
        <v>13219126.370000001</v>
      </c>
      <c r="AA33" s="33">
        <f t="shared" si="6"/>
        <v>29614595.19</v>
      </c>
      <c r="AB33" s="33">
        <f t="shared" si="6"/>
        <v>7790043.66</v>
      </c>
      <c r="AC33" s="33">
        <f t="shared" si="6"/>
        <v>22087273.18</v>
      </c>
      <c r="AD33" s="33">
        <f t="shared" si="6"/>
        <v>125351027.35</v>
      </c>
      <c r="AE33" s="33">
        <f t="shared" si="6"/>
        <v>58571916.76</v>
      </c>
      <c r="AF33" s="33">
        <f t="shared" si="6"/>
        <v>74765797.77</v>
      </c>
      <c r="AG33" s="33">
        <f t="shared" si="6"/>
        <v>0</v>
      </c>
      <c r="AH33" s="33">
        <f t="shared" si="6"/>
        <v>0</v>
      </c>
      <c r="AI33" s="33">
        <f t="shared" si="6"/>
        <v>320.86</v>
      </c>
      <c r="AJ33" s="33">
        <f t="shared" si="6"/>
        <v>13404892.579999998</v>
      </c>
      <c r="AK33" s="33">
        <f t="shared" si="6"/>
        <v>3340120.13</v>
      </c>
      <c r="AL33" s="33">
        <f t="shared" si="6"/>
        <v>10149264.64</v>
      </c>
      <c r="AM33" s="33">
        <f t="shared" si="6"/>
        <v>35397.1</v>
      </c>
      <c r="AN33" s="33">
        <f t="shared" si="6"/>
        <v>0</v>
      </c>
      <c r="AO33" s="33">
        <f t="shared" si="6"/>
        <v>35397.1</v>
      </c>
      <c r="AP33" s="33">
        <f t="shared" si="6"/>
        <v>6972579.970000001</v>
      </c>
      <c r="AQ33" s="33">
        <f t="shared" si="6"/>
        <v>525928.9</v>
      </c>
      <c r="AR33" s="33">
        <f t="shared" si="6"/>
        <v>6446651.07</v>
      </c>
      <c r="AS33" s="33">
        <f t="shared" si="6"/>
        <v>1624493.31</v>
      </c>
      <c r="AT33" s="33">
        <f t="shared" si="6"/>
        <v>1450552.93</v>
      </c>
      <c r="AU33" s="33">
        <f t="shared" si="6"/>
        <v>173940.38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3735613.48</v>
      </c>
      <c r="AZ33" s="33">
        <f t="shared" si="6"/>
        <v>1821816.66</v>
      </c>
      <c r="BA33" s="33">
        <f t="shared" si="6"/>
        <v>1913796.82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632688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321950794.58</v>
      </c>
      <c r="BV33" s="33">
        <f t="shared" si="7"/>
        <v>139508163.95000002</v>
      </c>
      <c r="BW33" s="33">
        <f t="shared" si="7"/>
        <v>192043680.42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25000000</v>
      </c>
      <c r="D37" s="30">
        <v>0</v>
      </c>
      <c r="E37" s="30">
        <v>25000000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25000000</v>
      </c>
      <c r="BV37" s="31">
        <f t="shared" si="8"/>
        <v>0</v>
      </c>
      <c r="BW37" s="31">
        <f t="shared" si="8"/>
        <v>25000000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80000000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80000000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105000000</v>
      </c>
      <c r="D40" s="33">
        <f t="shared" si="9"/>
        <v>0</v>
      </c>
      <c r="E40" s="33">
        <f t="shared" si="9"/>
        <v>105000000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105000000</v>
      </c>
      <c r="BV40" s="33">
        <f t="shared" si="10"/>
        <v>0</v>
      </c>
      <c r="BW40" s="33">
        <f t="shared" si="10"/>
        <v>105000000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26532713.7</v>
      </c>
      <c r="BL43" s="30">
        <v>0</v>
      </c>
      <c r="BM43" s="30">
        <v>26532713.7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26532713.7</v>
      </c>
      <c r="BV43" s="31">
        <f t="shared" si="11"/>
        <v>0</v>
      </c>
      <c r="BW43" s="31">
        <f t="shared" si="11"/>
        <v>26532713.7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57744316.67</v>
      </c>
      <c r="BL45" s="30">
        <v>0</v>
      </c>
      <c r="BM45" s="30">
        <v>57744316.67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57744316.67</v>
      </c>
      <c r="BV45" s="31">
        <f t="shared" si="11"/>
        <v>0</v>
      </c>
      <c r="BW45" s="31">
        <f t="shared" si="11"/>
        <v>57744316.67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84277030.37</v>
      </c>
      <c r="BL47" s="33">
        <f t="shared" si="12"/>
        <v>0</v>
      </c>
      <c r="BM47" s="33">
        <f t="shared" si="12"/>
        <v>84277030.37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84277030.37</v>
      </c>
      <c r="BV47" s="33">
        <f t="shared" si="13"/>
        <v>0</v>
      </c>
      <c r="BW47" s="33">
        <f t="shared" si="13"/>
        <v>84277030.37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197594859.95</v>
      </c>
      <c r="BO50" s="30">
        <v>0</v>
      </c>
      <c r="BP50" s="30">
        <v>197594859.95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197594859.95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197594859.95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197594859.95</v>
      </c>
      <c r="BO51" s="33">
        <f aca="true" t="shared" si="15" ref="BO51:BW51">SUM(BO50)</f>
        <v>0</v>
      </c>
      <c r="BP51" s="33">
        <f t="shared" si="15"/>
        <v>197594859.95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197594859.95</v>
      </c>
      <c r="BV51" s="33">
        <f t="shared" si="15"/>
        <v>0</v>
      </c>
      <c r="BW51" s="33">
        <f t="shared" si="15"/>
        <v>197594859.95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179301219.98</v>
      </c>
      <c r="BR54" s="30">
        <v>0</v>
      </c>
      <c r="BS54" s="30">
        <v>187719695.4</v>
      </c>
      <c r="BT54" s="30"/>
      <c r="BU54" s="31">
        <f aca="true" t="shared" si="16" ref="BU54:BW55">+C54+F54+I54+L54+O54+R54+U54+X54+AA54+AD54+AG54+AJ54+AM54+AP54+AS54+AV54+AY54+BB54+BE54+BH54+BK54+BN54+BQ54</f>
        <v>179301219.98</v>
      </c>
      <c r="BV54" s="31">
        <f t="shared" si="16"/>
        <v>0</v>
      </c>
      <c r="BW54" s="31">
        <f t="shared" si="16"/>
        <v>187719695.4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13290650</v>
      </c>
      <c r="BR55" s="30">
        <v>0</v>
      </c>
      <c r="BS55" s="30">
        <v>23383397.93</v>
      </c>
      <c r="BT55" s="30"/>
      <c r="BU55" s="31">
        <f t="shared" si="16"/>
        <v>13290650</v>
      </c>
      <c r="BV55" s="31">
        <f t="shared" si="16"/>
        <v>0</v>
      </c>
      <c r="BW55" s="31">
        <f t="shared" si="16"/>
        <v>23383397.93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192591869.98</v>
      </c>
      <c r="BR56" s="33">
        <f t="shared" si="18"/>
        <v>0</v>
      </c>
      <c r="BS56" s="33">
        <f t="shared" si="18"/>
        <v>211103093.33</v>
      </c>
      <c r="BT56" s="33"/>
      <c r="BU56" s="33">
        <f t="shared" si="18"/>
        <v>192591869.98</v>
      </c>
      <c r="BV56" s="33">
        <f t="shared" si="18"/>
        <v>0</v>
      </c>
      <c r="BW56" s="33">
        <f t="shared" si="18"/>
        <v>211103093.33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355271763.31</v>
      </c>
      <c r="D57" s="39">
        <f t="shared" si="19"/>
        <v>44113227.67</v>
      </c>
      <c r="E57" s="39">
        <f t="shared" si="19"/>
        <v>341049497.64</v>
      </c>
      <c r="F57" s="39">
        <f t="shared" si="19"/>
        <v>1202642.77</v>
      </c>
      <c r="G57" s="39">
        <f t="shared" si="19"/>
        <v>13255.04</v>
      </c>
      <c r="H57" s="39">
        <f t="shared" si="19"/>
        <v>2169742.33</v>
      </c>
      <c r="I57" s="39">
        <f t="shared" si="19"/>
        <v>48185005.19</v>
      </c>
      <c r="J57" s="39">
        <f t="shared" si="19"/>
        <v>360322.76</v>
      </c>
      <c r="K57" s="39">
        <f t="shared" si="19"/>
        <v>59693581.7</v>
      </c>
      <c r="L57" s="39">
        <f t="shared" si="19"/>
        <v>79970094.13</v>
      </c>
      <c r="M57" s="39">
        <f t="shared" si="19"/>
        <v>9735758.7</v>
      </c>
      <c r="N57" s="39">
        <f t="shared" si="19"/>
        <v>88779007.58999999</v>
      </c>
      <c r="O57" s="39">
        <f t="shared" si="19"/>
        <v>29602361.36</v>
      </c>
      <c r="P57" s="39">
        <f t="shared" si="19"/>
        <v>2559041.88</v>
      </c>
      <c r="Q57" s="39">
        <f t="shared" si="19"/>
        <v>32466420.860000003</v>
      </c>
      <c r="R57" s="39">
        <f t="shared" si="19"/>
        <v>7287187.710000001</v>
      </c>
      <c r="S57" s="39">
        <f t="shared" si="19"/>
        <v>2054902.58</v>
      </c>
      <c r="T57" s="39">
        <f t="shared" si="19"/>
        <v>6026928.67</v>
      </c>
      <c r="U57" s="39">
        <f t="shared" si="19"/>
        <v>3516300.63</v>
      </c>
      <c r="V57" s="39">
        <f t="shared" si="19"/>
        <v>24145.13</v>
      </c>
      <c r="W57" s="39">
        <f t="shared" si="19"/>
        <v>4112293.09</v>
      </c>
      <c r="X57" s="39">
        <f t="shared" si="19"/>
        <v>32293923.3</v>
      </c>
      <c r="Y57" s="39">
        <f t="shared" si="19"/>
        <v>18116476.95</v>
      </c>
      <c r="Z57" s="39">
        <f t="shared" si="19"/>
        <v>14483524.22</v>
      </c>
      <c r="AA57" s="39">
        <f t="shared" si="19"/>
        <v>180921051.02</v>
      </c>
      <c r="AB57" s="39">
        <f t="shared" si="19"/>
        <v>7790043.66</v>
      </c>
      <c r="AC57" s="39">
        <f t="shared" si="19"/>
        <v>183189488.61000004</v>
      </c>
      <c r="AD57" s="39">
        <f t="shared" si="19"/>
        <v>260354324.30999997</v>
      </c>
      <c r="AE57" s="39">
        <f t="shared" si="19"/>
        <v>58571916.76</v>
      </c>
      <c r="AF57" s="39">
        <f t="shared" si="19"/>
        <v>239403836.26999998</v>
      </c>
      <c r="AG57" s="39">
        <f t="shared" si="19"/>
        <v>2807070.25</v>
      </c>
      <c r="AH57" s="39">
        <f t="shared" si="19"/>
        <v>0</v>
      </c>
      <c r="AI57" s="39">
        <f t="shared" si="19"/>
        <v>3200170.2499999995</v>
      </c>
      <c r="AJ57" s="39">
        <f t="shared" si="19"/>
        <v>97905836.94999999</v>
      </c>
      <c r="AK57" s="39">
        <f t="shared" si="19"/>
        <v>3340120.13</v>
      </c>
      <c r="AL57" s="39">
        <f t="shared" si="19"/>
        <v>115599450.87</v>
      </c>
      <c r="AM57" s="39">
        <f t="shared" si="19"/>
        <v>849140.1</v>
      </c>
      <c r="AN57" s="39">
        <f t="shared" si="19"/>
        <v>0</v>
      </c>
      <c r="AO57" s="39">
        <f t="shared" si="19"/>
        <v>987807.6099999999</v>
      </c>
      <c r="AP57" s="39">
        <f t="shared" si="19"/>
        <v>13674321.39</v>
      </c>
      <c r="AQ57" s="39">
        <f t="shared" si="19"/>
        <v>525928.9</v>
      </c>
      <c r="AR57" s="39">
        <f t="shared" si="19"/>
        <v>14741389.31</v>
      </c>
      <c r="AS57" s="39">
        <f t="shared" si="19"/>
        <v>4587910.77</v>
      </c>
      <c r="AT57" s="39">
        <f t="shared" si="19"/>
        <v>1450552.93</v>
      </c>
      <c r="AU57" s="39">
        <f t="shared" si="19"/>
        <v>3971929.6499999994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4458035.08</v>
      </c>
      <c r="AZ57" s="39">
        <f t="shared" si="19"/>
        <v>1821816.66</v>
      </c>
      <c r="BA57" s="39">
        <f t="shared" si="19"/>
        <v>2819233.93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44219327.02</v>
      </c>
      <c r="BI57" s="39">
        <f t="shared" si="19"/>
        <v>0</v>
      </c>
      <c r="BJ57" s="39">
        <f t="shared" si="19"/>
        <v>2242947.56</v>
      </c>
      <c r="BK57" s="39">
        <f t="shared" si="19"/>
        <v>90764387.14</v>
      </c>
      <c r="BL57" s="39">
        <f t="shared" si="19"/>
        <v>0</v>
      </c>
      <c r="BM57" s="39">
        <f t="shared" si="19"/>
        <v>90813561.01</v>
      </c>
      <c r="BN57" s="39">
        <f t="shared" si="19"/>
        <v>197594859.95</v>
      </c>
      <c r="BO57" s="39">
        <f aca="true" t="shared" si="20" ref="BO57:BW57">+BO25+BO33+BO40+BO47+BO51+BO56</f>
        <v>0</v>
      </c>
      <c r="BP57" s="39">
        <f t="shared" si="20"/>
        <v>197594859.95</v>
      </c>
      <c r="BQ57" s="39">
        <f t="shared" si="20"/>
        <v>192591869.98</v>
      </c>
      <c r="BR57" s="39">
        <f t="shared" si="20"/>
        <v>0</v>
      </c>
      <c r="BS57" s="39">
        <f t="shared" si="20"/>
        <v>211103093.33</v>
      </c>
      <c r="BT57" s="39"/>
      <c r="BU57" s="39">
        <f>+BU12+BU25+BU33+BU40+BU47+BU51+BU56</f>
        <v>1648057412.36</v>
      </c>
      <c r="BV57" s="39">
        <f t="shared" si="20"/>
        <v>150477509.75000003</v>
      </c>
      <c r="BW57" s="39">
        <f t="shared" si="20"/>
        <v>1614448764.45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'[1]Entrate'!C5</f>
        <v>2018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79696103.77</v>
      </c>
      <c r="D15" s="30">
        <v>0</v>
      </c>
      <c r="E15" s="30">
        <v>0</v>
      </c>
      <c r="F15" s="30">
        <v>403590</v>
      </c>
      <c r="G15" s="30">
        <v>0</v>
      </c>
      <c r="H15" s="30">
        <v>0</v>
      </c>
      <c r="I15" s="30">
        <v>32681809</v>
      </c>
      <c r="J15" s="30">
        <v>0</v>
      </c>
      <c r="K15" s="30">
        <v>0</v>
      </c>
      <c r="L15" s="30">
        <v>22180050</v>
      </c>
      <c r="M15" s="30">
        <v>0</v>
      </c>
      <c r="N15" s="30">
        <v>0</v>
      </c>
      <c r="O15" s="30">
        <v>11412167</v>
      </c>
      <c r="P15" s="30">
        <v>0</v>
      </c>
      <c r="Q15" s="30">
        <v>0</v>
      </c>
      <c r="R15" s="30">
        <v>583546</v>
      </c>
      <c r="S15" s="30">
        <v>0</v>
      </c>
      <c r="T15" s="30">
        <v>0</v>
      </c>
      <c r="U15" s="30">
        <v>1623822</v>
      </c>
      <c r="V15" s="30">
        <v>0</v>
      </c>
      <c r="W15" s="30">
        <v>0</v>
      </c>
      <c r="X15" s="30">
        <v>1104260</v>
      </c>
      <c r="Y15" s="30">
        <v>0</v>
      </c>
      <c r="Z15" s="30">
        <v>0</v>
      </c>
      <c r="AA15" s="30">
        <v>2453974.83</v>
      </c>
      <c r="AB15" s="30">
        <v>0</v>
      </c>
      <c r="AC15" s="30">
        <v>0</v>
      </c>
      <c r="AD15" s="30">
        <v>4167191</v>
      </c>
      <c r="AE15" s="30">
        <v>0</v>
      </c>
      <c r="AF15" s="30">
        <v>0</v>
      </c>
      <c r="AG15" s="30">
        <v>1058798</v>
      </c>
      <c r="AH15" s="30">
        <v>0</v>
      </c>
      <c r="AI15" s="30">
        <v>0</v>
      </c>
      <c r="AJ15" s="30">
        <v>33545149.66</v>
      </c>
      <c r="AK15" s="30">
        <v>0</v>
      </c>
      <c r="AL15" s="30">
        <v>0</v>
      </c>
      <c r="AM15" s="30">
        <v>115427</v>
      </c>
      <c r="AN15" s="30">
        <v>0</v>
      </c>
      <c r="AO15" s="30">
        <v>0</v>
      </c>
      <c r="AP15" s="30">
        <v>3271126.27</v>
      </c>
      <c r="AQ15" s="30">
        <v>0</v>
      </c>
      <c r="AR15" s="30">
        <v>0</v>
      </c>
      <c r="AS15" s="30">
        <v>369319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503614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195169947.53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11376552.95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11391552.95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25396699.47</v>
      </c>
      <c r="D17" s="30">
        <v>0</v>
      </c>
      <c r="E17" s="30">
        <v>0</v>
      </c>
      <c r="F17" s="30">
        <v>13000</v>
      </c>
      <c r="G17" s="30">
        <v>0</v>
      </c>
      <c r="H17" s="30">
        <v>0</v>
      </c>
      <c r="I17" s="30">
        <v>13086640</v>
      </c>
      <c r="J17" s="30">
        <v>0</v>
      </c>
      <c r="K17" s="30">
        <v>0</v>
      </c>
      <c r="L17" s="30">
        <v>32074370</v>
      </c>
      <c r="M17" s="30">
        <v>0</v>
      </c>
      <c r="N17" s="30">
        <v>0</v>
      </c>
      <c r="O17" s="30">
        <v>3019850.77</v>
      </c>
      <c r="P17" s="30">
        <v>0</v>
      </c>
      <c r="Q17" s="30">
        <v>0</v>
      </c>
      <c r="R17" s="30">
        <v>1346600</v>
      </c>
      <c r="S17" s="30">
        <v>0</v>
      </c>
      <c r="T17" s="30">
        <v>0</v>
      </c>
      <c r="U17" s="30">
        <v>377152.29</v>
      </c>
      <c r="V17" s="30">
        <v>0</v>
      </c>
      <c r="W17" s="30">
        <v>0</v>
      </c>
      <c r="X17" s="30">
        <v>46300</v>
      </c>
      <c r="Y17" s="30">
        <v>0</v>
      </c>
      <c r="Z17" s="30">
        <v>0</v>
      </c>
      <c r="AA17" s="30">
        <v>153666593.85</v>
      </c>
      <c r="AB17" s="30">
        <v>0</v>
      </c>
      <c r="AC17" s="30">
        <v>0</v>
      </c>
      <c r="AD17" s="30">
        <v>102374703.25</v>
      </c>
      <c r="AE17" s="30">
        <v>0</v>
      </c>
      <c r="AF17" s="30">
        <v>0</v>
      </c>
      <c r="AG17" s="30">
        <v>592482.13</v>
      </c>
      <c r="AH17" s="30">
        <v>0</v>
      </c>
      <c r="AI17" s="30">
        <v>0</v>
      </c>
      <c r="AJ17" s="30">
        <v>23178272.25</v>
      </c>
      <c r="AK17" s="30">
        <v>0</v>
      </c>
      <c r="AL17" s="30">
        <v>0</v>
      </c>
      <c r="AM17" s="30">
        <v>517600</v>
      </c>
      <c r="AN17" s="30">
        <v>0</v>
      </c>
      <c r="AO17" s="30">
        <v>0</v>
      </c>
      <c r="AP17" s="30">
        <v>2588589.25</v>
      </c>
      <c r="AQ17" s="30">
        <v>0</v>
      </c>
      <c r="AR17" s="30">
        <v>0</v>
      </c>
      <c r="AS17" s="30">
        <v>80700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39000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358398553.26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1069711.8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4803600</v>
      </c>
      <c r="M18" s="30">
        <v>0</v>
      </c>
      <c r="N18" s="30">
        <v>0</v>
      </c>
      <c r="O18" s="30">
        <v>2155819.04</v>
      </c>
      <c r="P18" s="30">
        <v>0</v>
      </c>
      <c r="Q18" s="30">
        <v>0</v>
      </c>
      <c r="R18" s="30">
        <v>517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17500</v>
      </c>
      <c r="AB18" s="30">
        <v>0</v>
      </c>
      <c r="AC18" s="30">
        <v>0</v>
      </c>
      <c r="AD18" s="30">
        <v>4200000</v>
      </c>
      <c r="AE18" s="30">
        <v>0</v>
      </c>
      <c r="AF18" s="30">
        <v>0</v>
      </c>
      <c r="AG18" s="30">
        <v>19000</v>
      </c>
      <c r="AH18" s="30">
        <v>0</v>
      </c>
      <c r="AI18" s="30">
        <v>0</v>
      </c>
      <c r="AJ18" s="30">
        <v>4738331.45</v>
      </c>
      <c r="AK18" s="30">
        <v>0</v>
      </c>
      <c r="AL18" s="30">
        <v>0</v>
      </c>
      <c r="AM18" s="30">
        <v>10000</v>
      </c>
      <c r="AN18" s="30">
        <v>0</v>
      </c>
      <c r="AO18" s="30">
        <v>0</v>
      </c>
      <c r="AP18" s="30">
        <v>10000</v>
      </c>
      <c r="AQ18" s="30">
        <v>0</v>
      </c>
      <c r="AR18" s="30">
        <v>0</v>
      </c>
      <c r="AS18" s="30">
        <v>100000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17124479.29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3573793.22</v>
      </c>
      <c r="D21" s="30">
        <v>0</v>
      </c>
      <c r="E21" s="30">
        <v>0</v>
      </c>
      <c r="F21" s="30">
        <v>17619.49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1539635.8</v>
      </c>
      <c r="M21" s="30">
        <v>0</v>
      </c>
      <c r="N21" s="30">
        <v>0</v>
      </c>
      <c r="O21" s="30">
        <v>1346550.31</v>
      </c>
      <c r="P21" s="30">
        <v>0</v>
      </c>
      <c r="Q21" s="30">
        <v>0</v>
      </c>
      <c r="R21" s="30">
        <v>939062.89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4363691.23</v>
      </c>
      <c r="AB21" s="30">
        <v>0</v>
      </c>
      <c r="AC21" s="30">
        <v>0</v>
      </c>
      <c r="AD21" s="30">
        <v>15079623.86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461130.69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325863.7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6561414.38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34208385.57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1471500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65000</v>
      </c>
      <c r="J23" s="30">
        <v>0</v>
      </c>
      <c r="K23" s="30">
        <v>0</v>
      </c>
      <c r="L23" s="30">
        <v>1000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13000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20850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37000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1608350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25146158.13</v>
      </c>
      <c r="D24" s="30">
        <v>10755250.8</v>
      </c>
      <c r="E24" s="30">
        <v>0</v>
      </c>
      <c r="F24" s="30">
        <v>0</v>
      </c>
      <c r="G24" s="30">
        <v>0</v>
      </c>
      <c r="H24" s="30">
        <v>0</v>
      </c>
      <c r="I24" s="30">
        <v>137499</v>
      </c>
      <c r="J24" s="30">
        <v>0</v>
      </c>
      <c r="K24" s="30">
        <v>0</v>
      </c>
      <c r="L24" s="30">
        <v>85066</v>
      </c>
      <c r="M24" s="30">
        <v>0</v>
      </c>
      <c r="N24" s="30">
        <v>0</v>
      </c>
      <c r="O24" s="30">
        <v>169430</v>
      </c>
      <c r="P24" s="30">
        <v>0</v>
      </c>
      <c r="Q24" s="30">
        <v>0</v>
      </c>
      <c r="R24" s="30">
        <v>900</v>
      </c>
      <c r="S24" s="30">
        <v>0</v>
      </c>
      <c r="T24" s="30">
        <v>0</v>
      </c>
      <c r="U24" s="30">
        <v>8300</v>
      </c>
      <c r="V24" s="30">
        <v>0</v>
      </c>
      <c r="W24" s="30">
        <v>0</v>
      </c>
      <c r="X24" s="30">
        <v>6010</v>
      </c>
      <c r="Y24" s="30">
        <v>0</v>
      </c>
      <c r="Z24" s="30">
        <v>0</v>
      </c>
      <c r="AA24" s="30">
        <v>400188</v>
      </c>
      <c r="AB24" s="30">
        <v>0</v>
      </c>
      <c r="AC24" s="30">
        <v>0</v>
      </c>
      <c r="AD24" s="30">
        <v>9670</v>
      </c>
      <c r="AE24" s="30">
        <v>0</v>
      </c>
      <c r="AF24" s="30">
        <v>0</v>
      </c>
      <c r="AG24" s="30">
        <v>17960</v>
      </c>
      <c r="AH24" s="30">
        <v>0</v>
      </c>
      <c r="AI24" s="30">
        <v>0</v>
      </c>
      <c r="AJ24" s="30">
        <v>162461</v>
      </c>
      <c r="AK24" s="30">
        <v>0</v>
      </c>
      <c r="AL24" s="30">
        <v>0</v>
      </c>
      <c r="AM24" s="30">
        <v>760</v>
      </c>
      <c r="AN24" s="30">
        <v>0</v>
      </c>
      <c r="AO24" s="30">
        <v>0</v>
      </c>
      <c r="AP24" s="30">
        <v>11890</v>
      </c>
      <c r="AQ24" s="30">
        <v>0</v>
      </c>
      <c r="AR24" s="30">
        <v>0</v>
      </c>
      <c r="AS24" s="30">
        <v>1560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53698809.98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79856662.11</v>
      </c>
      <c r="BV24" s="31">
        <f t="shared" si="0"/>
        <v>10755250.8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147730519.34</v>
      </c>
      <c r="D25" s="33">
        <f t="shared" si="3"/>
        <v>10755250.8</v>
      </c>
      <c r="E25" s="33">
        <f t="shared" si="3"/>
        <v>0</v>
      </c>
      <c r="F25" s="33">
        <f t="shared" si="3"/>
        <v>434209.49</v>
      </c>
      <c r="G25" s="33">
        <f t="shared" si="3"/>
        <v>0</v>
      </c>
      <c r="H25" s="33">
        <f t="shared" si="3"/>
        <v>0</v>
      </c>
      <c r="I25" s="33">
        <f t="shared" si="3"/>
        <v>45970948</v>
      </c>
      <c r="J25" s="33">
        <f t="shared" si="3"/>
        <v>0</v>
      </c>
      <c r="K25" s="33">
        <f t="shared" si="3"/>
        <v>0</v>
      </c>
      <c r="L25" s="33">
        <f t="shared" si="3"/>
        <v>60683721.8</v>
      </c>
      <c r="M25" s="33">
        <f t="shared" si="3"/>
        <v>0</v>
      </c>
      <c r="N25" s="33">
        <f t="shared" si="3"/>
        <v>0</v>
      </c>
      <c r="O25" s="33">
        <f t="shared" si="3"/>
        <v>18103817.119999997</v>
      </c>
      <c r="P25" s="33">
        <f t="shared" si="3"/>
        <v>0</v>
      </c>
      <c r="Q25" s="33">
        <f t="shared" si="3"/>
        <v>0</v>
      </c>
      <c r="R25" s="33">
        <f t="shared" si="3"/>
        <v>2870625.89</v>
      </c>
      <c r="S25" s="33">
        <f t="shared" si="3"/>
        <v>0</v>
      </c>
      <c r="T25" s="33">
        <f t="shared" si="3"/>
        <v>0</v>
      </c>
      <c r="U25" s="33">
        <f t="shared" si="3"/>
        <v>2009274.29</v>
      </c>
      <c r="V25" s="33">
        <f t="shared" si="3"/>
        <v>0</v>
      </c>
      <c r="W25" s="33">
        <f t="shared" si="3"/>
        <v>0</v>
      </c>
      <c r="X25" s="33">
        <f t="shared" si="3"/>
        <v>1156570</v>
      </c>
      <c r="Y25" s="33">
        <f t="shared" si="3"/>
        <v>0</v>
      </c>
      <c r="Z25" s="33">
        <f t="shared" si="3"/>
        <v>0</v>
      </c>
      <c r="AA25" s="33">
        <f t="shared" si="3"/>
        <v>160914947.91</v>
      </c>
      <c r="AB25" s="33">
        <f t="shared" si="3"/>
        <v>0</v>
      </c>
      <c r="AC25" s="33">
        <f t="shared" si="3"/>
        <v>0</v>
      </c>
      <c r="AD25" s="33">
        <f t="shared" si="3"/>
        <v>125831188.11</v>
      </c>
      <c r="AE25" s="33">
        <f t="shared" si="3"/>
        <v>0</v>
      </c>
      <c r="AF25" s="33">
        <f t="shared" si="3"/>
        <v>0</v>
      </c>
      <c r="AG25" s="33">
        <f t="shared" si="3"/>
        <v>1688240.13</v>
      </c>
      <c r="AH25" s="33">
        <f t="shared" si="3"/>
        <v>0</v>
      </c>
      <c r="AI25" s="33">
        <f t="shared" si="3"/>
        <v>0</v>
      </c>
      <c r="AJ25" s="33">
        <f t="shared" si="3"/>
        <v>62121195.05</v>
      </c>
      <c r="AK25" s="33">
        <f t="shared" si="3"/>
        <v>0</v>
      </c>
      <c r="AL25" s="33">
        <f t="shared" si="3"/>
        <v>0</v>
      </c>
      <c r="AM25" s="33">
        <f t="shared" si="3"/>
        <v>643787</v>
      </c>
      <c r="AN25" s="33">
        <f t="shared" si="3"/>
        <v>0</v>
      </c>
      <c r="AO25" s="33">
        <f t="shared" si="3"/>
        <v>0</v>
      </c>
      <c r="AP25" s="33">
        <f t="shared" si="3"/>
        <v>6244469.22</v>
      </c>
      <c r="AQ25" s="33">
        <f t="shared" si="3"/>
        <v>0</v>
      </c>
      <c r="AR25" s="33">
        <f t="shared" si="3"/>
        <v>0</v>
      </c>
      <c r="AS25" s="33">
        <f t="shared" si="3"/>
        <v>551579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542614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53698809.98</v>
      </c>
      <c r="BI25" s="33">
        <f t="shared" si="3"/>
        <v>0</v>
      </c>
      <c r="BJ25" s="33">
        <f t="shared" si="3"/>
        <v>0</v>
      </c>
      <c r="BK25" s="33">
        <f t="shared" si="3"/>
        <v>6561414.38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697757930.71</v>
      </c>
      <c r="BV25" s="33">
        <f t="shared" si="4"/>
        <v>10755250.8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48292168.31</v>
      </c>
      <c r="D29" s="30">
        <v>0</v>
      </c>
      <c r="E29" s="30">
        <v>0</v>
      </c>
      <c r="F29" s="30">
        <v>13255.04</v>
      </c>
      <c r="G29" s="30">
        <v>0</v>
      </c>
      <c r="H29" s="30">
        <v>0</v>
      </c>
      <c r="I29" s="30">
        <v>360322.76</v>
      </c>
      <c r="J29" s="30">
        <v>0</v>
      </c>
      <c r="K29" s="30">
        <v>0</v>
      </c>
      <c r="L29" s="30">
        <v>13474358.7</v>
      </c>
      <c r="M29" s="30">
        <v>0</v>
      </c>
      <c r="N29" s="30">
        <v>0</v>
      </c>
      <c r="O29" s="30">
        <v>7629041.88</v>
      </c>
      <c r="P29" s="30">
        <v>0</v>
      </c>
      <c r="Q29" s="30">
        <v>0</v>
      </c>
      <c r="R29" s="30">
        <v>8714902.58</v>
      </c>
      <c r="S29" s="30">
        <v>0</v>
      </c>
      <c r="T29" s="30">
        <v>0</v>
      </c>
      <c r="U29" s="30">
        <v>24145.13</v>
      </c>
      <c r="V29" s="30">
        <v>0</v>
      </c>
      <c r="W29" s="30">
        <v>0</v>
      </c>
      <c r="X29" s="30">
        <v>21180627.61</v>
      </c>
      <c r="Y29" s="30">
        <v>0</v>
      </c>
      <c r="Z29" s="30">
        <v>0</v>
      </c>
      <c r="AA29" s="30">
        <v>18637062.66</v>
      </c>
      <c r="AB29" s="30">
        <v>0</v>
      </c>
      <c r="AC29" s="30">
        <v>0</v>
      </c>
      <c r="AD29" s="30">
        <v>78640147.86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8799524.13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1336677.25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6347316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213449549.90999997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793471.89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113400</v>
      </c>
      <c r="M30" s="30">
        <v>0</v>
      </c>
      <c r="N30" s="30">
        <v>0</v>
      </c>
      <c r="O30" s="30">
        <v>2000000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11735849.34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93801.73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562650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500000</v>
      </c>
      <c r="AQ30" s="30">
        <v>0</v>
      </c>
      <c r="AR30" s="30">
        <v>0</v>
      </c>
      <c r="AS30" s="30">
        <v>1450552.93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524916.66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17774642.55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9134194.61</v>
      </c>
      <c r="D32" s="30">
        <v>8780000</v>
      </c>
      <c r="E32" s="30">
        <v>0</v>
      </c>
      <c r="F32" s="30">
        <v>0</v>
      </c>
      <c r="G32" s="30">
        <v>0</v>
      </c>
      <c r="H32" s="30">
        <v>0</v>
      </c>
      <c r="I32" s="30">
        <v>825000</v>
      </c>
      <c r="J32" s="30">
        <v>825000</v>
      </c>
      <c r="K32" s="30">
        <v>0</v>
      </c>
      <c r="L32" s="30">
        <v>6338000</v>
      </c>
      <c r="M32" s="30">
        <v>6338000</v>
      </c>
      <c r="N32" s="30">
        <v>0</v>
      </c>
      <c r="O32" s="30">
        <v>406000</v>
      </c>
      <c r="P32" s="30">
        <v>406000</v>
      </c>
      <c r="Q32" s="30">
        <v>0</v>
      </c>
      <c r="R32" s="30">
        <v>600000</v>
      </c>
      <c r="S32" s="30">
        <v>600000</v>
      </c>
      <c r="T32" s="30">
        <v>0</v>
      </c>
      <c r="U32" s="30">
        <v>0</v>
      </c>
      <c r="V32" s="30">
        <v>0</v>
      </c>
      <c r="W32" s="30">
        <v>0</v>
      </c>
      <c r="X32" s="30">
        <v>980000</v>
      </c>
      <c r="Y32" s="30">
        <v>980000</v>
      </c>
      <c r="Z32" s="30">
        <v>0</v>
      </c>
      <c r="AA32" s="30">
        <v>12260000</v>
      </c>
      <c r="AB32" s="30">
        <v>12260000</v>
      </c>
      <c r="AC32" s="30">
        <v>0</v>
      </c>
      <c r="AD32" s="30">
        <v>24386320.62</v>
      </c>
      <c r="AE32" s="30">
        <v>24386320.62</v>
      </c>
      <c r="AF32" s="30">
        <v>0</v>
      </c>
      <c r="AG32" s="30">
        <v>0</v>
      </c>
      <c r="AH32" s="30">
        <v>0</v>
      </c>
      <c r="AI32" s="30">
        <v>0</v>
      </c>
      <c r="AJ32" s="30">
        <v>2919000</v>
      </c>
      <c r="AK32" s="30">
        <v>2919000</v>
      </c>
      <c r="AL32" s="30">
        <v>0</v>
      </c>
      <c r="AM32" s="30">
        <v>0</v>
      </c>
      <c r="AN32" s="30">
        <v>0</v>
      </c>
      <c r="AO32" s="30">
        <v>0</v>
      </c>
      <c r="AP32" s="30">
        <v>500000</v>
      </c>
      <c r="AQ32" s="30">
        <v>500000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746900</v>
      </c>
      <c r="AZ32" s="30">
        <v>746900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82046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59177461.230000004</v>
      </c>
      <c r="BV32" s="31">
        <f t="shared" si="5"/>
        <v>58741220.620000005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58219834.81</v>
      </c>
      <c r="D33" s="33">
        <f t="shared" si="6"/>
        <v>8780000</v>
      </c>
      <c r="E33" s="33">
        <f t="shared" si="6"/>
        <v>0</v>
      </c>
      <c r="F33" s="33">
        <f t="shared" si="6"/>
        <v>13255.04</v>
      </c>
      <c r="G33" s="33">
        <f t="shared" si="6"/>
        <v>0</v>
      </c>
      <c r="H33" s="33">
        <f t="shared" si="6"/>
        <v>0</v>
      </c>
      <c r="I33" s="33">
        <f t="shared" si="6"/>
        <v>1185322.76</v>
      </c>
      <c r="J33" s="33">
        <f t="shared" si="6"/>
        <v>825000</v>
      </c>
      <c r="K33" s="33">
        <f t="shared" si="6"/>
        <v>0</v>
      </c>
      <c r="L33" s="33">
        <f t="shared" si="6"/>
        <v>19925758.7</v>
      </c>
      <c r="M33" s="33">
        <f t="shared" si="6"/>
        <v>6338000</v>
      </c>
      <c r="N33" s="33">
        <f t="shared" si="6"/>
        <v>0</v>
      </c>
      <c r="O33" s="33">
        <f t="shared" si="6"/>
        <v>10035041.879999999</v>
      </c>
      <c r="P33" s="33">
        <f t="shared" si="6"/>
        <v>406000</v>
      </c>
      <c r="Q33" s="33">
        <f t="shared" si="6"/>
        <v>0</v>
      </c>
      <c r="R33" s="33">
        <f t="shared" si="6"/>
        <v>9314902.58</v>
      </c>
      <c r="S33" s="33">
        <f t="shared" si="6"/>
        <v>600000</v>
      </c>
      <c r="T33" s="33">
        <f t="shared" si="6"/>
        <v>0</v>
      </c>
      <c r="U33" s="33">
        <f t="shared" si="6"/>
        <v>24145.13</v>
      </c>
      <c r="V33" s="33">
        <f t="shared" si="6"/>
        <v>0</v>
      </c>
      <c r="W33" s="33">
        <f t="shared" si="6"/>
        <v>0</v>
      </c>
      <c r="X33" s="33">
        <f t="shared" si="6"/>
        <v>33896476.95</v>
      </c>
      <c r="Y33" s="33">
        <f t="shared" si="6"/>
        <v>980000</v>
      </c>
      <c r="Z33" s="33">
        <f t="shared" si="6"/>
        <v>0</v>
      </c>
      <c r="AA33" s="33">
        <f t="shared" si="6"/>
        <v>30897062.66</v>
      </c>
      <c r="AB33" s="33">
        <f t="shared" si="6"/>
        <v>12260000</v>
      </c>
      <c r="AC33" s="33">
        <f t="shared" si="6"/>
        <v>0</v>
      </c>
      <c r="AD33" s="33">
        <f t="shared" si="6"/>
        <v>103120270.21000001</v>
      </c>
      <c r="AE33" s="33">
        <f t="shared" si="6"/>
        <v>24386320.62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12281174.13</v>
      </c>
      <c r="AK33" s="33">
        <f t="shared" si="6"/>
        <v>2919000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2336677.25</v>
      </c>
      <c r="AQ33" s="33">
        <f t="shared" si="6"/>
        <v>500000</v>
      </c>
      <c r="AR33" s="33">
        <f t="shared" si="6"/>
        <v>0</v>
      </c>
      <c r="AS33" s="33">
        <f t="shared" si="6"/>
        <v>1450552.93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7619132.66</v>
      </c>
      <c r="AZ33" s="33">
        <f t="shared" si="6"/>
        <v>746900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82046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290401653.69</v>
      </c>
      <c r="BV33" s="33">
        <f t="shared" si="7"/>
        <v>58741220.620000005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26907459.31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26907459.31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62929176.69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62929176.69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89836636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89836636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202109101.5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202109101.5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202109101.5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202109101.5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158621219.98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158621219.98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13840450</v>
      </c>
      <c r="BR55" s="30">
        <v>0</v>
      </c>
      <c r="BS55" s="30">
        <v>0</v>
      </c>
      <c r="BT55" s="30"/>
      <c r="BU55" s="31">
        <f t="shared" si="16"/>
        <v>13840450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172461669.98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172461669.98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285950354.15</v>
      </c>
      <c r="D57" s="39">
        <f t="shared" si="19"/>
        <v>19535250.8</v>
      </c>
      <c r="E57" s="39">
        <f t="shared" si="19"/>
        <v>0</v>
      </c>
      <c r="F57" s="39">
        <f t="shared" si="19"/>
        <v>447464.52999999997</v>
      </c>
      <c r="G57" s="39">
        <f t="shared" si="19"/>
        <v>0</v>
      </c>
      <c r="H57" s="39">
        <f t="shared" si="19"/>
        <v>0</v>
      </c>
      <c r="I57" s="39">
        <f t="shared" si="19"/>
        <v>47156270.76</v>
      </c>
      <c r="J57" s="39">
        <f t="shared" si="19"/>
        <v>825000</v>
      </c>
      <c r="K57" s="39">
        <f t="shared" si="19"/>
        <v>0</v>
      </c>
      <c r="L57" s="39">
        <f t="shared" si="19"/>
        <v>80609480.5</v>
      </c>
      <c r="M57" s="39">
        <f t="shared" si="19"/>
        <v>6338000</v>
      </c>
      <c r="N57" s="39">
        <f t="shared" si="19"/>
        <v>0</v>
      </c>
      <c r="O57" s="39">
        <f t="shared" si="19"/>
        <v>28138858.999999996</v>
      </c>
      <c r="P57" s="39">
        <f t="shared" si="19"/>
        <v>406000</v>
      </c>
      <c r="Q57" s="39">
        <f t="shared" si="19"/>
        <v>0</v>
      </c>
      <c r="R57" s="39">
        <f t="shared" si="19"/>
        <v>12185528.47</v>
      </c>
      <c r="S57" s="39">
        <f t="shared" si="19"/>
        <v>600000</v>
      </c>
      <c r="T57" s="39">
        <f t="shared" si="19"/>
        <v>0</v>
      </c>
      <c r="U57" s="39">
        <f t="shared" si="19"/>
        <v>2033419.42</v>
      </c>
      <c r="V57" s="39">
        <f t="shared" si="19"/>
        <v>0</v>
      </c>
      <c r="W57" s="39">
        <f t="shared" si="19"/>
        <v>0</v>
      </c>
      <c r="X57" s="39">
        <f t="shared" si="19"/>
        <v>35053046.95</v>
      </c>
      <c r="Y57" s="39">
        <f t="shared" si="19"/>
        <v>980000</v>
      </c>
      <c r="Z57" s="39">
        <f t="shared" si="19"/>
        <v>0</v>
      </c>
      <c r="AA57" s="39">
        <f t="shared" si="19"/>
        <v>191812010.57</v>
      </c>
      <c r="AB57" s="39">
        <f t="shared" si="19"/>
        <v>12260000</v>
      </c>
      <c r="AC57" s="39">
        <f t="shared" si="19"/>
        <v>0</v>
      </c>
      <c r="AD57" s="39">
        <f t="shared" si="19"/>
        <v>228951458.32</v>
      </c>
      <c r="AE57" s="39">
        <f t="shared" si="19"/>
        <v>24386320.62</v>
      </c>
      <c r="AF57" s="39">
        <f t="shared" si="19"/>
        <v>0</v>
      </c>
      <c r="AG57" s="39">
        <f t="shared" si="19"/>
        <v>1688240.13</v>
      </c>
      <c r="AH57" s="39">
        <f t="shared" si="19"/>
        <v>0</v>
      </c>
      <c r="AI57" s="39">
        <f t="shared" si="19"/>
        <v>0</v>
      </c>
      <c r="AJ57" s="39">
        <f t="shared" si="19"/>
        <v>74402369.17999999</v>
      </c>
      <c r="AK57" s="39">
        <f t="shared" si="19"/>
        <v>2919000</v>
      </c>
      <c r="AL57" s="39">
        <f t="shared" si="19"/>
        <v>0</v>
      </c>
      <c r="AM57" s="39">
        <f t="shared" si="19"/>
        <v>643787</v>
      </c>
      <c r="AN57" s="39">
        <f t="shared" si="19"/>
        <v>0</v>
      </c>
      <c r="AO57" s="39">
        <f t="shared" si="19"/>
        <v>0</v>
      </c>
      <c r="AP57" s="39">
        <f t="shared" si="19"/>
        <v>8581146.469999999</v>
      </c>
      <c r="AQ57" s="39">
        <f t="shared" si="19"/>
        <v>500000</v>
      </c>
      <c r="AR57" s="39">
        <f t="shared" si="19"/>
        <v>0</v>
      </c>
      <c r="AS57" s="39">
        <f t="shared" si="19"/>
        <v>2002131.93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8161746.66</v>
      </c>
      <c r="AZ57" s="39">
        <f t="shared" si="19"/>
        <v>746900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53780855.98</v>
      </c>
      <c r="BI57" s="39">
        <f t="shared" si="19"/>
        <v>0</v>
      </c>
      <c r="BJ57" s="39">
        <f t="shared" si="19"/>
        <v>0</v>
      </c>
      <c r="BK57" s="39">
        <f t="shared" si="19"/>
        <v>96398050.38</v>
      </c>
      <c r="BL57" s="39">
        <f t="shared" si="19"/>
        <v>0</v>
      </c>
      <c r="BM57" s="39">
        <f t="shared" si="19"/>
        <v>0</v>
      </c>
      <c r="BN57" s="39">
        <f t="shared" si="19"/>
        <v>202109101.5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172461669.98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1532566991.88</v>
      </c>
      <c r="BV57" s="39">
        <f t="shared" si="20"/>
        <v>69496471.42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'[2]Entrate'!C5</f>
        <v>2019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79890539.07</v>
      </c>
      <c r="D15" s="30">
        <v>0</v>
      </c>
      <c r="E15" s="30">
        <v>0</v>
      </c>
      <c r="F15" s="30">
        <v>407532</v>
      </c>
      <c r="G15" s="30">
        <v>0</v>
      </c>
      <c r="H15" s="30">
        <v>0</v>
      </c>
      <c r="I15" s="30">
        <v>33022413</v>
      </c>
      <c r="J15" s="30">
        <v>0</v>
      </c>
      <c r="K15" s="30">
        <v>0</v>
      </c>
      <c r="L15" s="30">
        <v>22388186</v>
      </c>
      <c r="M15" s="30">
        <v>0</v>
      </c>
      <c r="N15" s="30">
        <v>0</v>
      </c>
      <c r="O15" s="30">
        <v>11519823</v>
      </c>
      <c r="P15" s="30">
        <v>0</v>
      </c>
      <c r="Q15" s="30">
        <v>0</v>
      </c>
      <c r="R15" s="30">
        <v>589391</v>
      </c>
      <c r="S15" s="30">
        <v>0</v>
      </c>
      <c r="T15" s="30">
        <v>0</v>
      </c>
      <c r="U15" s="30">
        <v>1639195</v>
      </c>
      <c r="V15" s="30">
        <v>0</v>
      </c>
      <c r="W15" s="30">
        <v>0</v>
      </c>
      <c r="X15" s="30">
        <v>1109204</v>
      </c>
      <c r="Y15" s="30">
        <v>0</v>
      </c>
      <c r="Z15" s="30">
        <v>0</v>
      </c>
      <c r="AA15" s="30">
        <v>2440189</v>
      </c>
      <c r="AB15" s="30">
        <v>0</v>
      </c>
      <c r="AC15" s="30">
        <v>0</v>
      </c>
      <c r="AD15" s="30">
        <v>4200186</v>
      </c>
      <c r="AE15" s="30">
        <v>0</v>
      </c>
      <c r="AF15" s="30">
        <v>0</v>
      </c>
      <c r="AG15" s="30">
        <v>1067252</v>
      </c>
      <c r="AH15" s="30">
        <v>0</v>
      </c>
      <c r="AI15" s="30">
        <v>0</v>
      </c>
      <c r="AJ15" s="30">
        <v>33854726.66</v>
      </c>
      <c r="AK15" s="30">
        <v>0</v>
      </c>
      <c r="AL15" s="30">
        <v>0</v>
      </c>
      <c r="AM15" s="30">
        <v>116614</v>
      </c>
      <c r="AN15" s="30">
        <v>0</v>
      </c>
      <c r="AO15" s="30">
        <v>0</v>
      </c>
      <c r="AP15" s="30">
        <v>3298932.27</v>
      </c>
      <c r="AQ15" s="30">
        <v>0</v>
      </c>
      <c r="AR15" s="30">
        <v>0</v>
      </c>
      <c r="AS15" s="30">
        <v>372546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507085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196423814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11195528.24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11195528.24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23533919.65</v>
      </c>
      <c r="D17" s="30">
        <v>0</v>
      </c>
      <c r="E17" s="30">
        <v>0</v>
      </c>
      <c r="F17" s="30">
        <v>12000</v>
      </c>
      <c r="G17" s="30">
        <v>0</v>
      </c>
      <c r="H17" s="30">
        <v>0</v>
      </c>
      <c r="I17" s="30">
        <v>11949290</v>
      </c>
      <c r="J17" s="30">
        <v>0</v>
      </c>
      <c r="K17" s="30">
        <v>0</v>
      </c>
      <c r="L17" s="30">
        <v>25768880</v>
      </c>
      <c r="M17" s="30">
        <v>0</v>
      </c>
      <c r="N17" s="30">
        <v>0</v>
      </c>
      <c r="O17" s="30">
        <v>2616250</v>
      </c>
      <c r="P17" s="30">
        <v>0</v>
      </c>
      <c r="Q17" s="30">
        <v>0</v>
      </c>
      <c r="R17" s="30">
        <v>1338250</v>
      </c>
      <c r="S17" s="30">
        <v>0</v>
      </c>
      <c r="T17" s="30">
        <v>0</v>
      </c>
      <c r="U17" s="30">
        <v>234742</v>
      </c>
      <c r="V17" s="30">
        <v>0</v>
      </c>
      <c r="W17" s="30">
        <v>0</v>
      </c>
      <c r="X17" s="30">
        <v>46500</v>
      </c>
      <c r="Y17" s="30">
        <v>0</v>
      </c>
      <c r="Z17" s="30">
        <v>0</v>
      </c>
      <c r="AA17" s="30">
        <v>163392515</v>
      </c>
      <c r="AB17" s="30">
        <v>0</v>
      </c>
      <c r="AC17" s="30">
        <v>0</v>
      </c>
      <c r="AD17" s="30">
        <v>101934668.98</v>
      </c>
      <c r="AE17" s="30">
        <v>0</v>
      </c>
      <c r="AF17" s="30">
        <v>0</v>
      </c>
      <c r="AG17" s="30">
        <v>459428.13</v>
      </c>
      <c r="AH17" s="30">
        <v>0</v>
      </c>
      <c r="AI17" s="30">
        <v>0</v>
      </c>
      <c r="AJ17" s="30">
        <v>13426943.37</v>
      </c>
      <c r="AK17" s="30">
        <v>0</v>
      </c>
      <c r="AL17" s="30">
        <v>0</v>
      </c>
      <c r="AM17" s="30">
        <v>194800</v>
      </c>
      <c r="AN17" s="30">
        <v>0</v>
      </c>
      <c r="AO17" s="30">
        <v>0</v>
      </c>
      <c r="AP17" s="30">
        <v>2394769.25</v>
      </c>
      <c r="AQ17" s="30">
        <v>0</v>
      </c>
      <c r="AR17" s="30">
        <v>0</v>
      </c>
      <c r="AS17" s="30">
        <v>81400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24000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347408356.38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487169.22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4803600</v>
      </c>
      <c r="M18" s="30">
        <v>0</v>
      </c>
      <c r="N18" s="30">
        <v>0</v>
      </c>
      <c r="O18" s="30">
        <v>1173000</v>
      </c>
      <c r="P18" s="30">
        <v>0</v>
      </c>
      <c r="Q18" s="30">
        <v>0</v>
      </c>
      <c r="R18" s="30">
        <v>517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17500</v>
      </c>
      <c r="AB18" s="30">
        <v>0</v>
      </c>
      <c r="AC18" s="30">
        <v>0</v>
      </c>
      <c r="AD18" s="30">
        <v>4200000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2959741</v>
      </c>
      <c r="AK18" s="30">
        <v>0</v>
      </c>
      <c r="AL18" s="30">
        <v>0</v>
      </c>
      <c r="AM18" s="30">
        <v>10000</v>
      </c>
      <c r="AN18" s="30">
        <v>0</v>
      </c>
      <c r="AO18" s="30">
        <v>0</v>
      </c>
      <c r="AP18" s="30">
        <v>10000</v>
      </c>
      <c r="AQ18" s="30">
        <v>0</v>
      </c>
      <c r="AR18" s="30">
        <v>0</v>
      </c>
      <c r="AS18" s="30">
        <v>100000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13761527.219999999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3615174.84</v>
      </c>
      <c r="D21" s="30">
        <v>0</v>
      </c>
      <c r="E21" s="30">
        <v>0</v>
      </c>
      <c r="F21" s="30">
        <v>17735.93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1557442.43</v>
      </c>
      <c r="M21" s="30">
        <v>0</v>
      </c>
      <c r="N21" s="30">
        <v>0</v>
      </c>
      <c r="O21" s="30">
        <v>1356891.36</v>
      </c>
      <c r="P21" s="30">
        <v>0</v>
      </c>
      <c r="Q21" s="30">
        <v>0</v>
      </c>
      <c r="R21" s="30">
        <v>945990.07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4397951.82</v>
      </c>
      <c r="AB21" s="30">
        <v>0</v>
      </c>
      <c r="AC21" s="30">
        <v>0</v>
      </c>
      <c r="AD21" s="30">
        <v>15222100.37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465715.65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327828.54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6150707.79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34057538.8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1472000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65000</v>
      </c>
      <c r="J23" s="30">
        <v>0</v>
      </c>
      <c r="K23" s="30">
        <v>0</v>
      </c>
      <c r="L23" s="30">
        <v>1000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13000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20850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37000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1608850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25007540.96</v>
      </c>
      <c r="D24" s="30">
        <v>10629950.8</v>
      </c>
      <c r="E24" s="30">
        <v>0</v>
      </c>
      <c r="F24" s="30">
        <v>0</v>
      </c>
      <c r="G24" s="30">
        <v>0</v>
      </c>
      <c r="H24" s="30">
        <v>0</v>
      </c>
      <c r="I24" s="30">
        <v>137499</v>
      </c>
      <c r="J24" s="30">
        <v>0</v>
      </c>
      <c r="K24" s="30">
        <v>0</v>
      </c>
      <c r="L24" s="30">
        <v>85066</v>
      </c>
      <c r="M24" s="30">
        <v>0</v>
      </c>
      <c r="N24" s="30">
        <v>0</v>
      </c>
      <c r="O24" s="30">
        <v>169430</v>
      </c>
      <c r="P24" s="30">
        <v>0</v>
      </c>
      <c r="Q24" s="30">
        <v>0</v>
      </c>
      <c r="R24" s="30">
        <v>900</v>
      </c>
      <c r="S24" s="30">
        <v>0</v>
      </c>
      <c r="T24" s="30">
        <v>0</v>
      </c>
      <c r="U24" s="30">
        <v>8300</v>
      </c>
      <c r="V24" s="30">
        <v>0</v>
      </c>
      <c r="W24" s="30">
        <v>0</v>
      </c>
      <c r="X24" s="30">
        <v>6010</v>
      </c>
      <c r="Y24" s="30">
        <v>0</v>
      </c>
      <c r="Z24" s="30">
        <v>0</v>
      </c>
      <c r="AA24" s="30">
        <v>400188</v>
      </c>
      <c r="AB24" s="30">
        <v>0</v>
      </c>
      <c r="AC24" s="30">
        <v>0</v>
      </c>
      <c r="AD24" s="30">
        <v>9670</v>
      </c>
      <c r="AE24" s="30">
        <v>0</v>
      </c>
      <c r="AF24" s="30">
        <v>0</v>
      </c>
      <c r="AG24" s="30">
        <v>17960</v>
      </c>
      <c r="AH24" s="30">
        <v>0</v>
      </c>
      <c r="AI24" s="30">
        <v>0</v>
      </c>
      <c r="AJ24" s="30">
        <v>162461</v>
      </c>
      <c r="AK24" s="30">
        <v>0</v>
      </c>
      <c r="AL24" s="30">
        <v>0</v>
      </c>
      <c r="AM24" s="30">
        <v>760</v>
      </c>
      <c r="AN24" s="30">
        <v>0</v>
      </c>
      <c r="AO24" s="30">
        <v>0</v>
      </c>
      <c r="AP24" s="30">
        <v>11890</v>
      </c>
      <c r="AQ24" s="30">
        <v>0</v>
      </c>
      <c r="AR24" s="30">
        <v>0</v>
      </c>
      <c r="AS24" s="30">
        <v>1560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58998892.39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85018127.35</v>
      </c>
      <c r="BV24" s="31">
        <f t="shared" si="0"/>
        <v>10629950.8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145201871.98</v>
      </c>
      <c r="D25" s="33">
        <f t="shared" si="3"/>
        <v>10629950.8</v>
      </c>
      <c r="E25" s="33">
        <f t="shared" si="3"/>
        <v>0</v>
      </c>
      <c r="F25" s="33">
        <f t="shared" si="3"/>
        <v>437267.93</v>
      </c>
      <c r="G25" s="33">
        <f t="shared" si="3"/>
        <v>0</v>
      </c>
      <c r="H25" s="33">
        <f t="shared" si="3"/>
        <v>0</v>
      </c>
      <c r="I25" s="33">
        <f t="shared" si="3"/>
        <v>45174202</v>
      </c>
      <c r="J25" s="33">
        <f t="shared" si="3"/>
        <v>0</v>
      </c>
      <c r="K25" s="33">
        <f t="shared" si="3"/>
        <v>0</v>
      </c>
      <c r="L25" s="33">
        <f t="shared" si="3"/>
        <v>54604174.43</v>
      </c>
      <c r="M25" s="33">
        <f t="shared" si="3"/>
        <v>0</v>
      </c>
      <c r="N25" s="33">
        <f t="shared" si="3"/>
        <v>0</v>
      </c>
      <c r="O25" s="33">
        <f t="shared" si="3"/>
        <v>16835394.36</v>
      </c>
      <c r="P25" s="33">
        <f t="shared" si="3"/>
        <v>0</v>
      </c>
      <c r="Q25" s="33">
        <f t="shared" si="3"/>
        <v>0</v>
      </c>
      <c r="R25" s="33">
        <f t="shared" si="3"/>
        <v>2875048.07</v>
      </c>
      <c r="S25" s="33">
        <f t="shared" si="3"/>
        <v>0</v>
      </c>
      <c r="T25" s="33">
        <f t="shared" si="3"/>
        <v>0</v>
      </c>
      <c r="U25" s="33">
        <f t="shared" si="3"/>
        <v>1882237</v>
      </c>
      <c r="V25" s="33">
        <f t="shared" si="3"/>
        <v>0</v>
      </c>
      <c r="W25" s="33">
        <f t="shared" si="3"/>
        <v>0</v>
      </c>
      <c r="X25" s="33">
        <f t="shared" si="3"/>
        <v>1161714</v>
      </c>
      <c r="Y25" s="33">
        <f t="shared" si="3"/>
        <v>0</v>
      </c>
      <c r="Z25" s="33">
        <f t="shared" si="3"/>
        <v>0</v>
      </c>
      <c r="AA25" s="33">
        <f t="shared" si="3"/>
        <v>170661343.82</v>
      </c>
      <c r="AB25" s="33">
        <f t="shared" si="3"/>
        <v>0</v>
      </c>
      <c r="AC25" s="33">
        <f t="shared" si="3"/>
        <v>0</v>
      </c>
      <c r="AD25" s="33">
        <f t="shared" si="3"/>
        <v>125566625.35000001</v>
      </c>
      <c r="AE25" s="33">
        <f t="shared" si="3"/>
        <v>0</v>
      </c>
      <c r="AF25" s="33">
        <f t="shared" si="3"/>
        <v>0</v>
      </c>
      <c r="AG25" s="33">
        <f t="shared" si="3"/>
        <v>1544640.13</v>
      </c>
      <c r="AH25" s="33">
        <f t="shared" si="3"/>
        <v>0</v>
      </c>
      <c r="AI25" s="33">
        <f t="shared" si="3"/>
        <v>0</v>
      </c>
      <c r="AJ25" s="33">
        <f t="shared" si="3"/>
        <v>50890437.67999999</v>
      </c>
      <c r="AK25" s="33">
        <f t="shared" si="3"/>
        <v>0</v>
      </c>
      <c r="AL25" s="33">
        <f t="shared" si="3"/>
        <v>0</v>
      </c>
      <c r="AM25" s="33">
        <f t="shared" si="3"/>
        <v>322174</v>
      </c>
      <c r="AN25" s="33">
        <f t="shared" si="3"/>
        <v>0</v>
      </c>
      <c r="AO25" s="33">
        <f t="shared" si="3"/>
        <v>0</v>
      </c>
      <c r="AP25" s="33">
        <f t="shared" si="3"/>
        <v>6080420.06</v>
      </c>
      <c r="AQ25" s="33">
        <f t="shared" si="3"/>
        <v>0</v>
      </c>
      <c r="AR25" s="33">
        <f t="shared" si="3"/>
        <v>0</v>
      </c>
      <c r="AS25" s="33">
        <f t="shared" si="3"/>
        <v>555506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531085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58998892.39</v>
      </c>
      <c r="BI25" s="33">
        <f t="shared" si="3"/>
        <v>0</v>
      </c>
      <c r="BJ25" s="33">
        <f t="shared" si="3"/>
        <v>0</v>
      </c>
      <c r="BK25" s="33">
        <f t="shared" si="3"/>
        <v>6150707.79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689473741.99</v>
      </c>
      <c r="BV25" s="33">
        <f t="shared" si="4"/>
        <v>10629950.8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12097864.06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825000</v>
      </c>
      <c r="J29" s="30">
        <v>0</v>
      </c>
      <c r="K29" s="30">
        <v>0</v>
      </c>
      <c r="L29" s="30">
        <v>6338000</v>
      </c>
      <c r="M29" s="30">
        <v>0</v>
      </c>
      <c r="N29" s="30">
        <v>0</v>
      </c>
      <c r="O29" s="30">
        <v>406000</v>
      </c>
      <c r="P29" s="30">
        <v>0</v>
      </c>
      <c r="Q29" s="30">
        <v>0</v>
      </c>
      <c r="R29" s="30">
        <v>750000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980000</v>
      </c>
      <c r="Y29" s="30">
        <v>0</v>
      </c>
      <c r="Z29" s="30">
        <v>0</v>
      </c>
      <c r="AA29" s="30">
        <v>37017019</v>
      </c>
      <c r="AB29" s="30">
        <v>0</v>
      </c>
      <c r="AC29" s="30">
        <v>0</v>
      </c>
      <c r="AD29" s="30">
        <v>41438753.46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4291108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2010169.36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560000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106713913.88000001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2525000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2000000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50000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500000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5075000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4950000</v>
      </c>
      <c r="D32" s="30">
        <v>4950000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3700000</v>
      </c>
      <c r="M32" s="30">
        <v>3700000</v>
      </c>
      <c r="N32" s="30">
        <v>0</v>
      </c>
      <c r="O32" s="30">
        <v>0</v>
      </c>
      <c r="P32" s="30">
        <v>0</v>
      </c>
      <c r="Q32" s="30">
        <v>0</v>
      </c>
      <c r="R32" s="30">
        <v>950000</v>
      </c>
      <c r="S32" s="30">
        <v>950000</v>
      </c>
      <c r="T32" s="30">
        <v>0</v>
      </c>
      <c r="U32" s="30">
        <v>0</v>
      </c>
      <c r="V32" s="30">
        <v>0</v>
      </c>
      <c r="W32" s="30">
        <v>0</v>
      </c>
      <c r="X32" s="30">
        <v>1120000</v>
      </c>
      <c r="Y32" s="30">
        <v>1120000</v>
      </c>
      <c r="Z32" s="30">
        <v>0</v>
      </c>
      <c r="AA32" s="30">
        <v>21300000</v>
      </c>
      <c r="AB32" s="30">
        <v>21300000</v>
      </c>
      <c r="AC32" s="30">
        <v>0</v>
      </c>
      <c r="AD32" s="30">
        <v>12951892.45</v>
      </c>
      <c r="AE32" s="30">
        <v>12951892.45</v>
      </c>
      <c r="AF32" s="30">
        <v>0</v>
      </c>
      <c r="AG32" s="30">
        <v>0</v>
      </c>
      <c r="AH32" s="30">
        <v>0</v>
      </c>
      <c r="AI32" s="30">
        <v>0</v>
      </c>
      <c r="AJ32" s="30">
        <v>2000000</v>
      </c>
      <c r="AK32" s="30">
        <v>2000000</v>
      </c>
      <c r="AL32" s="30">
        <v>0</v>
      </c>
      <c r="AM32" s="30">
        <v>0</v>
      </c>
      <c r="AN32" s="30">
        <v>0</v>
      </c>
      <c r="AO32" s="30">
        <v>0</v>
      </c>
      <c r="AP32" s="30">
        <v>500000</v>
      </c>
      <c r="AQ32" s="30">
        <v>500000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196900</v>
      </c>
      <c r="AZ32" s="30">
        <v>196900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71616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47740408.45</v>
      </c>
      <c r="BV32" s="31">
        <f t="shared" si="5"/>
        <v>47668792.45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19572864.060000002</v>
      </c>
      <c r="D33" s="33">
        <f t="shared" si="6"/>
        <v>4950000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825000</v>
      </c>
      <c r="J33" s="33">
        <f t="shared" si="6"/>
        <v>0</v>
      </c>
      <c r="K33" s="33">
        <f t="shared" si="6"/>
        <v>0</v>
      </c>
      <c r="L33" s="33">
        <f t="shared" si="6"/>
        <v>10038000</v>
      </c>
      <c r="M33" s="33">
        <f t="shared" si="6"/>
        <v>3700000</v>
      </c>
      <c r="N33" s="33">
        <f t="shared" si="6"/>
        <v>0</v>
      </c>
      <c r="O33" s="33">
        <f t="shared" si="6"/>
        <v>2406000</v>
      </c>
      <c r="P33" s="33">
        <f t="shared" si="6"/>
        <v>0</v>
      </c>
      <c r="Q33" s="33">
        <f t="shared" si="6"/>
        <v>0</v>
      </c>
      <c r="R33" s="33">
        <f t="shared" si="6"/>
        <v>1700000</v>
      </c>
      <c r="S33" s="33">
        <f t="shared" si="6"/>
        <v>950000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2100000</v>
      </c>
      <c r="Y33" s="33">
        <f t="shared" si="6"/>
        <v>1120000</v>
      </c>
      <c r="Z33" s="33">
        <f t="shared" si="6"/>
        <v>0</v>
      </c>
      <c r="AA33" s="33">
        <f t="shared" si="6"/>
        <v>58317019</v>
      </c>
      <c r="AB33" s="33">
        <f t="shared" si="6"/>
        <v>21300000</v>
      </c>
      <c r="AC33" s="33">
        <f t="shared" si="6"/>
        <v>0</v>
      </c>
      <c r="AD33" s="33">
        <f t="shared" si="6"/>
        <v>54440645.91</v>
      </c>
      <c r="AE33" s="33">
        <f t="shared" si="6"/>
        <v>12951892.45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6291108</v>
      </c>
      <c r="AK33" s="33">
        <f t="shared" si="6"/>
        <v>2000000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3010169.3600000003</v>
      </c>
      <c r="AQ33" s="33">
        <f t="shared" si="6"/>
        <v>500000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756900</v>
      </c>
      <c r="AZ33" s="33">
        <f t="shared" si="6"/>
        <v>196900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71616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159529322.33</v>
      </c>
      <c r="BV33" s="33">
        <f t="shared" si="7"/>
        <v>47668792.45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25786629.64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25786629.64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69031751.36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69031751.36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94818381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94818381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198868022.57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198868022.57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198868022.57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198868022.57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158096219.98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158096219.98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14341250</v>
      </c>
      <c r="BR55" s="30">
        <v>0</v>
      </c>
      <c r="BS55" s="30">
        <v>0</v>
      </c>
      <c r="BT55" s="30"/>
      <c r="BU55" s="31">
        <f t="shared" si="16"/>
        <v>14341250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172437469.98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172437469.98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244774736.04</v>
      </c>
      <c r="D57" s="39">
        <f t="shared" si="19"/>
        <v>15579950.8</v>
      </c>
      <c r="E57" s="39">
        <f t="shared" si="19"/>
        <v>0</v>
      </c>
      <c r="F57" s="39">
        <f t="shared" si="19"/>
        <v>437267.93</v>
      </c>
      <c r="G57" s="39">
        <f t="shared" si="19"/>
        <v>0</v>
      </c>
      <c r="H57" s="39">
        <f t="shared" si="19"/>
        <v>0</v>
      </c>
      <c r="I57" s="39">
        <f t="shared" si="19"/>
        <v>45999202</v>
      </c>
      <c r="J57" s="39">
        <f t="shared" si="19"/>
        <v>0</v>
      </c>
      <c r="K57" s="39">
        <f t="shared" si="19"/>
        <v>0</v>
      </c>
      <c r="L57" s="39">
        <f t="shared" si="19"/>
        <v>64642174.43</v>
      </c>
      <c r="M57" s="39">
        <f t="shared" si="19"/>
        <v>3700000</v>
      </c>
      <c r="N57" s="39">
        <f t="shared" si="19"/>
        <v>0</v>
      </c>
      <c r="O57" s="39">
        <f t="shared" si="19"/>
        <v>19241394.36</v>
      </c>
      <c r="P57" s="39">
        <f t="shared" si="19"/>
        <v>0</v>
      </c>
      <c r="Q57" s="39">
        <f t="shared" si="19"/>
        <v>0</v>
      </c>
      <c r="R57" s="39">
        <f t="shared" si="19"/>
        <v>4575048.07</v>
      </c>
      <c r="S57" s="39">
        <f t="shared" si="19"/>
        <v>950000</v>
      </c>
      <c r="T57" s="39">
        <f t="shared" si="19"/>
        <v>0</v>
      </c>
      <c r="U57" s="39">
        <f t="shared" si="19"/>
        <v>1882237</v>
      </c>
      <c r="V57" s="39">
        <f t="shared" si="19"/>
        <v>0</v>
      </c>
      <c r="W57" s="39">
        <f t="shared" si="19"/>
        <v>0</v>
      </c>
      <c r="X57" s="39">
        <f t="shared" si="19"/>
        <v>3261714</v>
      </c>
      <c r="Y57" s="39">
        <f t="shared" si="19"/>
        <v>1120000</v>
      </c>
      <c r="Z57" s="39">
        <f t="shared" si="19"/>
        <v>0</v>
      </c>
      <c r="AA57" s="39">
        <f t="shared" si="19"/>
        <v>228978362.82</v>
      </c>
      <c r="AB57" s="39">
        <f t="shared" si="19"/>
        <v>21300000</v>
      </c>
      <c r="AC57" s="39">
        <f t="shared" si="19"/>
        <v>0</v>
      </c>
      <c r="AD57" s="39">
        <f t="shared" si="19"/>
        <v>180007271.26</v>
      </c>
      <c r="AE57" s="39">
        <f t="shared" si="19"/>
        <v>12951892.45</v>
      </c>
      <c r="AF57" s="39">
        <f t="shared" si="19"/>
        <v>0</v>
      </c>
      <c r="AG57" s="39">
        <f t="shared" si="19"/>
        <v>1544640.13</v>
      </c>
      <c r="AH57" s="39">
        <f t="shared" si="19"/>
        <v>0</v>
      </c>
      <c r="AI57" s="39">
        <f t="shared" si="19"/>
        <v>0</v>
      </c>
      <c r="AJ57" s="39">
        <f t="shared" si="19"/>
        <v>57181545.67999999</v>
      </c>
      <c r="AK57" s="39">
        <f t="shared" si="19"/>
        <v>2000000</v>
      </c>
      <c r="AL57" s="39">
        <f t="shared" si="19"/>
        <v>0</v>
      </c>
      <c r="AM57" s="39">
        <f t="shared" si="19"/>
        <v>322174</v>
      </c>
      <c r="AN57" s="39">
        <f t="shared" si="19"/>
        <v>0</v>
      </c>
      <c r="AO57" s="39">
        <f t="shared" si="19"/>
        <v>0</v>
      </c>
      <c r="AP57" s="39">
        <f t="shared" si="19"/>
        <v>9090589.42</v>
      </c>
      <c r="AQ57" s="39">
        <f t="shared" si="19"/>
        <v>500000</v>
      </c>
      <c r="AR57" s="39">
        <f t="shared" si="19"/>
        <v>0</v>
      </c>
      <c r="AS57" s="39">
        <f t="shared" si="19"/>
        <v>555506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1287985</v>
      </c>
      <c r="AZ57" s="39">
        <f t="shared" si="19"/>
        <v>196900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59070508.39</v>
      </c>
      <c r="BI57" s="39">
        <f t="shared" si="19"/>
        <v>0</v>
      </c>
      <c r="BJ57" s="39">
        <f t="shared" si="19"/>
        <v>0</v>
      </c>
      <c r="BK57" s="39">
        <f t="shared" si="19"/>
        <v>100969088.79</v>
      </c>
      <c r="BL57" s="39">
        <f t="shared" si="19"/>
        <v>0</v>
      </c>
      <c r="BM57" s="39">
        <f t="shared" si="19"/>
        <v>0</v>
      </c>
      <c r="BN57" s="39">
        <f t="shared" si="19"/>
        <v>198868022.57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172437469.98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1395126937.8700001</v>
      </c>
      <c r="BV57" s="39">
        <f t="shared" si="20"/>
        <v>58298743.25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Cheli Davide</cp:lastModifiedBy>
  <cp:lastPrinted>2015-03-02T13:25:41Z</cp:lastPrinted>
  <dcterms:created xsi:type="dcterms:W3CDTF">2000-01-20T08:39:24Z</dcterms:created>
  <dcterms:modified xsi:type="dcterms:W3CDTF">2017-05-12T12:52:53Z</dcterms:modified>
  <cp:category/>
  <cp:version/>
  <cp:contentType/>
  <cp:contentStatus/>
</cp:coreProperties>
</file>