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2"/>
  </bookViews>
  <sheets>
    <sheet name="Entrate 2016" sheetId="1" r:id="rId1"/>
    <sheet name="Entrate 2017" sheetId="2" r:id="rId2"/>
    <sheet name="Entrate 2018" sheetId="3" r:id="rId3"/>
    <sheet name="Spese 2016" sheetId="4" r:id="rId4"/>
    <sheet name="Spese 2017" sheetId="5" r:id="rId5"/>
    <sheet name="Spese 2018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<sst xmlns="http://schemas.openxmlformats.org/spreadsheetml/2006/main" count="633" uniqueCount="134">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</sst>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0</xdr:colOff>
      <xdr:row>0</xdr:row>
      <xdr:rowOff>514350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04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0</xdr:colOff>
      <xdr:row>0</xdr:row>
      <xdr:rowOff>514350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04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28">
      <selection activeCell="A4" sqref="A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2016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353492.67</v>
      </c>
      <c r="D8" s="46"/>
      <c r="E8" s="6"/>
      <c r="F8" s="6"/>
    </row>
    <row r="9" spans="1:6" ht="12.75">
      <c r="A9" s="43"/>
      <c r="B9" s="49" t="s">
        <v>10</v>
      </c>
      <c r="C9" s="7">
        <v>203014418.35</v>
      </c>
      <c r="D9" s="46"/>
      <c r="E9" s="6"/>
      <c r="F9" s="6"/>
    </row>
    <row r="10" spans="1:6" ht="12.75">
      <c r="A10" s="43"/>
      <c r="B10" s="49" t="s">
        <v>11</v>
      </c>
      <c r="C10" s="7">
        <v>42777753.44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217239926.36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400475621.4</v>
      </c>
      <c r="D14" s="7">
        <v>420761154.68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1864599.54</v>
      </c>
      <c r="E17" s="8"/>
      <c r="F17" s="8"/>
    </row>
    <row r="18" spans="1:6" ht="12.75">
      <c r="A18" s="52">
        <v>10301</v>
      </c>
      <c r="B18" s="53" t="s">
        <v>19</v>
      </c>
      <c r="C18" s="7">
        <v>135005693.68</v>
      </c>
      <c r="D18" s="7">
        <v>140074161.22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535481315.08</v>
      </c>
      <c r="D20" s="11">
        <f>SUM(D14:D19)</f>
        <v>562699915.44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113434810.69</v>
      </c>
      <c r="D23" s="7">
        <v>119035974.95</v>
      </c>
      <c r="E23" s="8"/>
      <c r="F23" s="8"/>
    </row>
    <row r="24" spans="1:6" ht="12.75">
      <c r="A24" s="57">
        <v>20102</v>
      </c>
      <c r="B24" s="56" t="s">
        <v>25</v>
      </c>
      <c r="C24" s="7">
        <v>6000</v>
      </c>
      <c r="D24" s="7">
        <v>6000</v>
      </c>
      <c r="E24" s="8"/>
      <c r="F24" s="8"/>
    </row>
    <row r="25" spans="1:6" ht="12.75">
      <c r="A25" s="52">
        <v>20103</v>
      </c>
      <c r="B25" s="53" t="s">
        <v>26</v>
      </c>
      <c r="C25" s="7">
        <v>1446640</v>
      </c>
      <c r="D25" s="7">
        <v>2281219.98</v>
      </c>
      <c r="E25" s="8"/>
      <c r="F25" s="8"/>
    </row>
    <row r="26" spans="1:6" ht="12.75">
      <c r="A26" s="52">
        <v>20104</v>
      </c>
      <c r="B26" s="53" t="s">
        <v>27</v>
      </c>
      <c r="C26" s="7">
        <v>764792</v>
      </c>
      <c r="D26" s="7">
        <v>1091383.63</v>
      </c>
      <c r="E26" s="8"/>
      <c r="F26" s="8"/>
    </row>
    <row r="27" spans="1:6" ht="12.75">
      <c r="A27" s="52">
        <v>20105</v>
      </c>
      <c r="B27" s="53" t="s">
        <v>28</v>
      </c>
      <c r="C27" s="7">
        <v>389320.56</v>
      </c>
      <c r="D27" s="7">
        <v>1194624.72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116041563.25</v>
      </c>
      <c r="D28" s="16">
        <f>SUM(D23:D27)</f>
        <v>123609203.28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69540645.16</v>
      </c>
      <c r="D31" s="7">
        <v>90298486.41</v>
      </c>
      <c r="E31" s="8"/>
      <c r="F31" s="8"/>
    </row>
    <row r="32" spans="1:6" ht="12.75">
      <c r="A32" s="57">
        <v>30200</v>
      </c>
      <c r="B32" s="56" t="s">
        <v>33</v>
      </c>
      <c r="C32" s="7">
        <v>41599929</v>
      </c>
      <c r="D32" s="7">
        <v>36663508.64</v>
      </c>
      <c r="E32" s="8"/>
      <c r="F32" s="8"/>
    </row>
    <row r="33" spans="1:6" ht="12.75">
      <c r="A33" s="57">
        <v>30300</v>
      </c>
      <c r="B33" s="56" t="s">
        <v>34</v>
      </c>
      <c r="C33" s="7">
        <v>1081263.22</v>
      </c>
      <c r="D33" s="7">
        <v>1163615.34</v>
      </c>
      <c r="E33" s="8"/>
      <c r="F33" s="8"/>
    </row>
    <row r="34" spans="1:6" ht="12.75">
      <c r="A34" s="57">
        <v>30400</v>
      </c>
      <c r="B34" s="56" t="s">
        <v>35</v>
      </c>
      <c r="C34" s="7">
        <v>721841.15</v>
      </c>
      <c r="D34" s="7">
        <v>721841.15</v>
      </c>
      <c r="E34" s="8"/>
      <c r="F34" s="8"/>
    </row>
    <row r="35" spans="1:6" ht="12.75">
      <c r="A35" s="52">
        <v>30500</v>
      </c>
      <c r="B35" s="53" t="s">
        <v>36</v>
      </c>
      <c r="C35" s="7">
        <v>32919307.8</v>
      </c>
      <c r="D35" s="7">
        <v>38006156.42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145862986.33</v>
      </c>
      <c r="D36" s="11">
        <f>SUM(D31:D35)</f>
        <v>166853607.96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32955564.25</v>
      </c>
      <c r="D40" s="7">
        <v>81054596.94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52007993.81</v>
      </c>
      <c r="D42" s="7">
        <v>53299349.82</v>
      </c>
      <c r="E42" s="8"/>
      <c r="F42" s="8"/>
    </row>
    <row r="43" spans="1:6" ht="12.75">
      <c r="A43" s="57">
        <v>40500</v>
      </c>
      <c r="B43" s="56" t="s">
        <v>44</v>
      </c>
      <c r="C43" s="7">
        <v>6406257</v>
      </c>
      <c r="D43" s="7">
        <v>9125472.21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91369815.06</v>
      </c>
      <c r="D44" s="11">
        <f>SUM(D39:D43)</f>
        <v>143479418.97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80000000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80000000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57323255.71</v>
      </c>
      <c r="D56" s="7">
        <v>31616561.32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57323255.71</v>
      </c>
      <c r="D58" s="11">
        <f>SUM(D54:D57)</f>
        <v>31616561.32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212545583.95</v>
      </c>
      <c r="D61" s="7">
        <v>212545583.95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212545583.95</v>
      </c>
      <c r="D62" s="11">
        <f>SUM(D61)</f>
        <v>212545583.95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171198500</v>
      </c>
      <c r="D65" s="7">
        <v>171901500.96</v>
      </c>
      <c r="E65" s="8"/>
      <c r="F65" s="8"/>
    </row>
    <row r="66" spans="1:6" ht="12.75">
      <c r="A66" s="52">
        <v>90200</v>
      </c>
      <c r="B66" s="53" t="s">
        <v>63</v>
      </c>
      <c r="C66" s="7">
        <v>13445350</v>
      </c>
      <c r="D66" s="7">
        <v>17686576.67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184643850</v>
      </c>
      <c r="D67" s="11">
        <f>SUM(D65:D66)</f>
        <v>189588077.63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1423268369.38</v>
      </c>
      <c r="D68" s="20">
        <f>+D20+D28+D36+D44+D51+D58+D62+D67</f>
        <v>1510392368.5500002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1669414033.8400002</v>
      </c>
      <c r="D69" s="20">
        <f>+D68+D11</f>
        <v>1727632294.9100003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2017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9651855.86</v>
      </c>
      <c r="D8" s="46"/>
      <c r="E8" s="6"/>
      <c r="F8" s="6"/>
    </row>
    <row r="9" spans="1:6" ht="12.75">
      <c r="A9" s="43"/>
      <c r="B9" s="49" t="s">
        <v>10</v>
      </c>
      <c r="C9" s="7">
        <v>177261250.92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400375621.4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135005693.68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535381315.08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82510967.7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6000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917370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64000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83390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83581727.7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68096225.65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41117529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973763.22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19940171.69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130127689.56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23469665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1900000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5850000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31219665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54159068.28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54159068.28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197594859.95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197594859.95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171198500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13445350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184643850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1296708175.57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1483621282.35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2018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7192050.8</v>
      </c>
      <c r="D8" s="46"/>
      <c r="E8" s="6"/>
      <c r="F8" s="6"/>
    </row>
    <row r="9" spans="1:6" ht="12.75">
      <c r="A9" s="43"/>
      <c r="B9" s="49" t="s">
        <v>10</v>
      </c>
      <c r="C9" s="7">
        <v>116517832.49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400375621.4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135005693.68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535381315.08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82662557.65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6000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517370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64000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31953.1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83281880.75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68072876.71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40617529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973763.22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26431162.06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136095330.98999998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30033666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1050000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5650000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36733666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42723009.45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42723009.45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197594859.95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197594859.95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171198500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13445350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184643850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1296453912.22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1420163795.51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 formatCells="0" formatColumns="0" formatRows="0" insertColumns="0" insertRows="0" insertHyperlinks="0" deleteColumns="0" deleteRows="0" sort="0" autoFilter="0" pivotTables="0"/>
  <mergeCells count="2">
    <mergeCell ref="B1:D1"/>
    <mergeCell ref="A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'Entrate 2016'!C5</f>
        <v>2016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89434679.87</v>
      </c>
      <c r="D15" s="30">
        <v>9651663.75</v>
      </c>
      <c r="E15" s="30">
        <v>95169580.83</v>
      </c>
      <c r="F15" s="30">
        <v>547147.91</v>
      </c>
      <c r="G15" s="30">
        <v>0</v>
      </c>
      <c r="H15" s="30">
        <v>562235.02</v>
      </c>
      <c r="I15" s="30">
        <v>35153875.99</v>
      </c>
      <c r="J15" s="30">
        <v>0</v>
      </c>
      <c r="K15" s="30">
        <v>36233098.02</v>
      </c>
      <c r="L15" s="30">
        <v>24083201.93</v>
      </c>
      <c r="M15" s="30">
        <v>0</v>
      </c>
      <c r="N15" s="30">
        <v>24886049.52</v>
      </c>
      <c r="O15" s="30">
        <v>12330646.51</v>
      </c>
      <c r="P15" s="30">
        <v>0</v>
      </c>
      <c r="Q15" s="30">
        <v>12718202.31</v>
      </c>
      <c r="R15" s="30">
        <v>610121.46</v>
      </c>
      <c r="S15" s="30">
        <v>0</v>
      </c>
      <c r="T15" s="30">
        <v>640839.18</v>
      </c>
      <c r="U15" s="30">
        <v>1728125.39</v>
      </c>
      <c r="V15" s="30">
        <v>0</v>
      </c>
      <c r="W15" s="30">
        <v>1793184.04</v>
      </c>
      <c r="X15" s="30">
        <v>812264.9</v>
      </c>
      <c r="Y15" s="30">
        <v>0</v>
      </c>
      <c r="Z15" s="30">
        <v>831605.23</v>
      </c>
      <c r="AA15" s="30">
        <v>2973037.53</v>
      </c>
      <c r="AB15" s="30">
        <v>0</v>
      </c>
      <c r="AC15" s="30">
        <v>3105125.52</v>
      </c>
      <c r="AD15" s="30">
        <v>4437170.55</v>
      </c>
      <c r="AE15" s="30">
        <v>0</v>
      </c>
      <c r="AF15" s="30">
        <v>4592558.27</v>
      </c>
      <c r="AG15" s="30">
        <v>827581.33</v>
      </c>
      <c r="AH15" s="30">
        <v>0</v>
      </c>
      <c r="AI15" s="30">
        <v>929661.25</v>
      </c>
      <c r="AJ15" s="30">
        <v>35995072.96</v>
      </c>
      <c r="AK15" s="30">
        <v>0</v>
      </c>
      <c r="AL15" s="30">
        <v>37316353.22</v>
      </c>
      <c r="AM15" s="30">
        <v>128311.98</v>
      </c>
      <c r="AN15" s="30">
        <v>0</v>
      </c>
      <c r="AO15" s="30">
        <v>132917.15</v>
      </c>
      <c r="AP15" s="30">
        <v>3145831.66</v>
      </c>
      <c r="AQ15" s="30">
        <v>0</v>
      </c>
      <c r="AR15" s="30">
        <v>3226800.84</v>
      </c>
      <c r="AS15" s="30">
        <v>413174.06</v>
      </c>
      <c r="AT15" s="30">
        <v>0</v>
      </c>
      <c r="AU15" s="30">
        <v>426441.59</v>
      </c>
      <c r="AV15" s="30">
        <v>0</v>
      </c>
      <c r="AW15" s="30">
        <v>0</v>
      </c>
      <c r="AX15" s="30">
        <v>0</v>
      </c>
      <c r="AY15" s="30">
        <v>397751.63</v>
      </c>
      <c r="AZ15" s="30">
        <v>0</v>
      </c>
      <c r="BA15" s="30">
        <v>426094.53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213017995.66000003</v>
      </c>
      <c r="BV15" s="31">
        <f aca="true" t="shared" si="0" ref="BV15:BW24">+D15+G15+J15+M15+P15+S15+V15+Y15+AB15+AE15+AH15+AK15+AN15+AQ15+AT15+AW15+AZ15+BC15+BF15+BI15+BL15+BO15+BR15</f>
        <v>9651663.75</v>
      </c>
      <c r="BW15" s="31">
        <f t="shared" si="0"/>
        <v>222990746.52000004</v>
      </c>
    </row>
    <row r="16" spans="1:75" ht="15">
      <c r="A16" s="27">
        <f>A15+1</f>
        <v>102</v>
      </c>
      <c r="B16" s="29" t="s">
        <v>76</v>
      </c>
      <c r="C16" s="30">
        <v>11816226.53</v>
      </c>
      <c r="D16" s="30">
        <v>0</v>
      </c>
      <c r="E16" s="30">
        <v>14155697.6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5000</v>
      </c>
      <c r="AB16" s="30">
        <v>0</v>
      </c>
      <c r="AC16" s="30">
        <v>5000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16158.58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11836226.53</v>
      </c>
      <c r="BV16" s="31">
        <f t="shared" si="0"/>
        <v>0</v>
      </c>
      <c r="BW16" s="31">
        <f t="shared" si="0"/>
        <v>14176856.18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27806604.14</v>
      </c>
      <c r="D17" s="30">
        <v>192.11</v>
      </c>
      <c r="E17" s="30">
        <v>41552461.52</v>
      </c>
      <c r="F17" s="30">
        <v>128000</v>
      </c>
      <c r="G17" s="30">
        <v>0</v>
      </c>
      <c r="H17" s="30">
        <v>2267468.8</v>
      </c>
      <c r="I17" s="30">
        <v>13418144.14</v>
      </c>
      <c r="J17" s="30">
        <v>0</v>
      </c>
      <c r="K17" s="30">
        <v>25048938.75</v>
      </c>
      <c r="L17" s="30">
        <v>33596860.75</v>
      </c>
      <c r="M17" s="30">
        <v>0</v>
      </c>
      <c r="N17" s="30">
        <v>48664436.99</v>
      </c>
      <c r="O17" s="30">
        <v>4919186.73</v>
      </c>
      <c r="P17" s="30">
        <v>0</v>
      </c>
      <c r="Q17" s="30">
        <v>8078467.44</v>
      </c>
      <c r="R17" s="30">
        <v>1857258.62</v>
      </c>
      <c r="S17" s="30">
        <v>0</v>
      </c>
      <c r="T17" s="30">
        <v>2238981.29</v>
      </c>
      <c r="U17" s="30">
        <v>1296780</v>
      </c>
      <c r="V17" s="30">
        <v>0</v>
      </c>
      <c r="W17" s="30">
        <v>1721552.4</v>
      </c>
      <c r="X17" s="30">
        <v>87000</v>
      </c>
      <c r="Y17" s="30">
        <v>0</v>
      </c>
      <c r="Z17" s="30">
        <v>99654.31</v>
      </c>
      <c r="AA17" s="30">
        <v>135747873.19</v>
      </c>
      <c r="AB17" s="30">
        <v>0</v>
      </c>
      <c r="AC17" s="30">
        <v>139915612.67</v>
      </c>
      <c r="AD17" s="30">
        <v>113547680.59</v>
      </c>
      <c r="AE17" s="30">
        <v>0</v>
      </c>
      <c r="AF17" s="30">
        <v>155612581.36</v>
      </c>
      <c r="AG17" s="30">
        <v>482782.13</v>
      </c>
      <c r="AH17" s="30">
        <v>0</v>
      </c>
      <c r="AI17" s="30">
        <v>722899.52</v>
      </c>
      <c r="AJ17" s="30">
        <v>33156676.55</v>
      </c>
      <c r="AK17" s="30">
        <v>0</v>
      </c>
      <c r="AL17" s="30">
        <v>46267724.21</v>
      </c>
      <c r="AM17" s="30">
        <v>367500</v>
      </c>
      <c r="AN17" s="30">
        <v>0</v>
      </c>
      <c r="AO17" s="30">
        <v>602234.81</v>
      </c>
      <c r="AP17" s="30">
        <v>2772602.46</v>
      </c>
      <c r="AQ17" s="30">
        <v>0</v>
      </c>
      <c r="AR17" s="30">
        <v>4424941.58</v>
      </c>
      <c r="AS17" s="30">
        <v>1245830</v>
      </c>
      <c r="AT17" s="30">
        <v>0</v>
      </c>
      <c r="AU17" s="30">
        <v>1764630.56</v>
      </c>
      <c r="AV17" s="30">
        <v>0</v>
      </c>
      <c r="AW17" s="30">
        <v>0</v>
      </c>
      <c r="AX17" s="30">
        <v>0</v>
      </c>
      <c r="AY17" s="30">
        <v>191894.6</v>
      </c>
      <c r="AZ17" s="30">
        <v>0</v>
      </c>
      <c r="BA17" s="30">
        <v>391642.01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370622673.9</v>
      </c>
      <c r="BV17" s="31">
        <f t="shared" si="0"/>
        <v>192.11</v>
      </c>
      <c r="BW17" s="31">
        <f t="shared" si="0"/>
        <v>479374228.21999997</v>
      </c>
    </row>
    <row r="18" spans="1:75" ht="15">
      <c r="A18" s="27">
        <f t="shared" si="2"/>
        <v>104</v>
      </c>
      <c r="B18" s="29" t="s">
        <v>23</v>
      </c>
      <c r="C18" s="30">
        <v>625740.21</v>
      </c>
      <c r="D18" s="30">
        <v>0</v>
      </c>
      <c r="E18" s="30">
        <v>3176704.34</v>
      </c>
      <c r="F18" s="30">
        <v>0</v>
      </c>
      <c r="G18" s="30">
        <v>0</v>
      </c>
      <c r="H18" s="30">
        <v>0</v>
      </c>
      <c r="I18" s="30">
        <v>92500</v>
      </c>
      <c r="J18" s="30">
        <v>0</v>
      </c>
      <c r="K18" s="30">
        <v>117005</v>
      </c>
      <c r="L18" s="30">
        <v>7487908.71</v>
      </c>
      <c r="M18" s="30">
        <v>0</v>
      </c>
      <c r="N18" s="30">
        <v>8162406.01</v>
      </c>
      <c r="O18" s="30">
        <v>4999767</v>
      </c>
      <c r="P18" s="30">
        <v>0</v>
      </c>
      <c r="Q18" s="30">
        <v>6482427.46</v>
      </c>
      <c r="R18" s="30">
        <v>138818.67</v>
      </c>
      <c r="S18" s="30">
        <v>0</v>
      </c>
      <c r="T18" s="30">
        <v>294335.65</v>
      </c>
      <c r="U18" s="30">
        <v>300000</v>
      </c>
      <c r="V18" s="30">
        <v>0</v>
      </c>
      <c r="W18" s="30">
        <v>300000</v>
      </c>
      <c r="X18" s="30">
        <v>0</v>
      </c>
      <c r="Y18" s="30">
        <v>0</v>
      </c>
      <c r="Z18" s="30">
        <v>0</v>
      </c>
      <c r="AA18" s="30">
        <v>28000</v>
      </c>
      <c r="AB18" s="30">
        <v>0</v>
      </c>
      <c r="AC18" s="30">
        <v>2129359.16</v>
      </c>
      <c r="AD18" s="30">
        <v>4200000</v>
      </c>
      <c r="AE18" s="30">
        <v>0</v>
      </c>
      <c r="AF18" s="30">
        <v>8400000</v>
      </c>
      <c r="AG18" s="30">
        <v>5146128.36</v>
      </c>
      <c r="AH18" s="30">
        <v>0</v>
      </c>
      <c r="AI18" s="30">
        <v>5261828.38</v>
      </c>
      <c r="AJ18" s="30">
        <v>7296786.29</v>
      </c>
      <c r="AK18" s="30">
        <v>0</v>
      </c>
      <c r="AL18" s="30">
        <v>11650732.08</v>
      </c>
      <c r="AM18" s="30">
        <v>10000</v>
      </c>
      <c r="AN18" s="30">
        <v>0</v>
      </c>
      <c r="AO18" s="30">
        <v>21320</v>
      </c>
      <c r="AP18" s="30">
        <v>10000</v>
      </c>
      <c r="AQ18" s="30">
        <v>0</v>
      </c>
      <c r="AR18" s="30">
        <v>10000</v>
      </c>
      <c r="AS18" s="30">
        <v>575280</v>
      </c>
      <c r="AT18" s="30">
        <v>0</v>
      </c>
      <c r="AU18" s="30">
        <v>711490.66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30910929.24</v>
      </c>
      <c r="BV18" s="31">
        <f t="shared" si="0"/>
        <v>0</v>
      </c>
      <c r="BW18" s="31">
        <f t="shared" si="0"/>
        <v>46717608.739999995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3481911.47</v>
      </c>
      <c r="D21" s="30">
        <v>0</v>
      </c>
      <c r="E21" s="30">
        <v>3722958.75</v>
      </c>
      <c r="F21" s="30">
        <v>17585.05</v>
      </c>
      <c r="G21" s="30">
        <v>0</v>
      </c>
      <c r="H21" s="30">
        <v>17585.05</v>
      </c>
      <c r="I21" s="30">
        <v>0</v>
      </c>
      <c r="J21" s="30">
        <v>0</v>
      </c>
      <c r="K21" s="30">
        <v>0</v>
      </c>
      <c r="L21" s="30">
        <v>1454910.03</v>
      </c>
      <c r="M21" s="30">
        <v>0</v>
      </c>
      <c r="N21" s="30">
        <v>1454910.03</v>
      </c>
      <c r="O21" s="30">
        <v>1363560.46</v>
      </c>
      <c r="P21" s="30">
        <v>0</v>
      </c>
      <c r="Q21" s="30">
        <v>1363560.46</v>
      </c>
      <c r="R21" s="30">
        <v>1027790.48</v>
      </c>
      <c r="S21" s="30">
        <v>0</v>
      </c>
      <c r="T21" s="30">
        <v>1027790.48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3613686.83</v>
      </c>
      <c r="AB21" s="30">
        <v>0</v>
      </c>
      <c r="AC21" s="30">
        <v>3613686.83</v>
      </c>
      <c r="AD21" s="30">
        <v>14504804.04</v>
      </c>
      <c r="AE21" s="30">
        <v>0</v>
      </c>
      <c r="AF21" s="30">
        <v>14504804.04</v>
      </c>
      <c r="AG21" s="30">
        <v>0</v>
      </c>
      <c r="AH21" s="30">
        <v>0</v>
      </c>
      <c r="AI21" s="30">
        <v>0</v>
      </c>
      <c r="AJ21" s="30">
        <v>501429.27</v>
      </c>
      <c r="AK21" s="30">
        <v>0</v>
      </c>
      <c r="AL21" s="30">
        <v>501429.27</v>
      </c>
      <c r="AM21" s="30">
        <v>0</v>
      </c>
      <c r="AN21" s="30">
        <v>0</v>
      </c>
      <c r="AO21" s="30">
        <v>0</v>
      </c>
      <c r="AP21" s="30">
        <v>345079.64</v>
      </c>
      <c r="AQ21" s="30">
        <v>0</v>
      </c>
      <c r="AR21" s="30">
        <v>345079.64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8345172.16</v>
      </c>
      <c r="BL21" s="30">
        <v>0</v>
      </c>
      <c r="BM21" s="30">
        <v>8391979.17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34655929.43</v>
      </c>
      <c r="BV21" s="31">
        <f t="shared" si="0"/>
        <v>0</v>
      </c>
      <c r="BW21" s="31">
        <f t="shared" si="0"/>
        <v>34943783.72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8687000</v>
      </c>
      <c r="D23" s="30">
        <v>0</v>
      </c>
      <c r="E23" s="30">
        <v>9420540.13</v>
      </c>
      <c r="F23" s="30">
        <v>0</v>
      </c>
      <c r="G23" s="30">
        <v>0</v>
      </c>
      <c r="H23" s="30">
        <v>0</v>
      </c>
      <c r="I23" s="30">
        <v>40000</v>
      </c>
      <c r="J23" s="30">
        <v>0</v>
      </c>
      <c r="K23" s="30">
        <v>46177.86</v>
      </c>
      <c r="L23" s="30">
        <v>5000</v>
      </c>
      <c r="M23" s="30">
        <v>0</v>
      </c>
      <c r="N23" s="30">
        <v>8322.13</v>
      </c>
      <c r="O23" s="30">
        <v>9987.64</v>
      </c>
      <c r="P23" s="30">
        <v>0</v>
      </c>
      <c r="Q23" s="30">
        <v>9987.64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8000</v>
      </c>
      <c r="AB23" s="30">
        <v>0</v>
      </c>
      <c r="AC23" s="30">
        <v>12253.59</v>
      </c>
      <c r="AD23" s="30">
        <v>5000</v>
      </c>
      <c r="AE23" s="30">
        <v>0</v>
      </c>
      <c r="AF23" s="30">
        <v>5000</v>
      </c>
      <c r="AG23" s="30">
        <v>0</v>
      </c>
      <c r="AH23" s="30">
        <v>0</v>
      </c>
      <c r="AI23" s="30">
        <v>0</v>
      </c>
      <c r="AJ23" s="30">
        <v>110350</v>
      </c>
      <c r="AK23" s="30">
        <v>0</v>
      </c>
      <c r="AL23" s="30">
        <v>116550.39</v>
      </c>
      <c r="AM23" s="30">
        <v>0</v>
      </c>
      <c r="AN23" s="30">
        <v>0</v>
      </c>
      <c r="AO23" s="30">
        <v>0</v>
      </c>
      <c r="AP23" s="30">
        <v>8400</v>
      </c>
      <c r="AQ23" s="30">
        <v>0</v>
      </c>
      <c r="AR23" s="30">
        <v>15165.27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8873737.64</v>
      </c>
      <c r="BV23" s="31">
        <f t="shared" si="0"/>
        <v>0</v>
      </c>
      <c r="BW23" s="31">
        <f t="shared" si="0"/>
        <v>9633997.010000002</v>
      </c>
    </row>
    <row r="24" spans="1:75" ht="15">
      <c r="A24" s="27">
        <f t="shared" si="2"/>
        <v>110</v>
      </c>
      <c r="B24" s="29" t="s">
        <v>83</v>
      </c>
      <c r="C24" s="30">
        <v>31413021.31</v>
      </c>
      <c r="D24" s="30">
        <v>0</v>
      </c>
      <c r="E24" s="30">
        <v>24155054.09</v>
      </c>
      <c r="F24" s="30">
        <v>1250</v>
      </c>
      <c r="G24" s="30">
        <v>0</v>
      </c>
      <c r="H24" s="30">
        <v>1258.59</v>
      </c>
      <c r="I24" s="30">
        <v>139499</v>
      </c>
      <c r="J24" s="30">
        <v>0</v>
      </c>
      <c r="K24" s="30">
        <v>140392.85</v>
      </c>
      <c r="L24" s="30">
        <v>90066</v>
      </c>
      <c r="M24" s="30">
        <v>0</v>
      </c>
      <c r="N24" s="30">
        <v>92289.72</v>
      </c>
      <c r="O24" s="30">
        <v>169430</v>
      </c>
      <c r="P24" s="30">
        <v>0</v>
      </c>
      <c r="Q24" s="30">
        <v>179909.5</v>
      </c>
      <c r="R24" s="30">
        <v>900</v>
      </c>
      <c r="S24" s="30">
        <v>0</v>
      </c>
      <c r="T24" s="30">
        <v>906.19</v>
      </c>
      <c r="U24" s="30">
        <v>8300</v>
      </c>
      <c r="V24" s="30">
        <v>0</v>
      </c>
      <c r="W24" s="30">
        <v>8357.02</v>
      </c>
      <c r="X24" s="30">
        <v>6010</v>
      </c>
      <c r="Y24" s="30">
        <v>0</v>
      </c>
      <c r="Z24" s="30">
        <v>6088.18</v>
      </c>
      <c r="AA24" s="30">
        <v>420188</v>
      </c>
      <c r="AB24" s="30">
        <v>0</v>
      </c>
      <c r="AC24" s="30">
        <v>2574303.35</v>
      </c>
      <c r="AD24" s="30">
        <v>9670</v>
      </c>
      <c r="AE24" s="30">
        <v>0</v>
      </c>
      <c r="AF24" s="30">
        <v>9754.43</v>
      </c>
      <c r="AG24" s="30">
        <v>17960</v>
      </c>
      <c r="AH24" s="30">
        <v>0</v>
      </c>
      <c r="AI24" s="30">
        <v>18083.38</v>
      </c>
      <c r="AJ24" s="30">
        <v>162461</v>
      </c>
      <c r="AK24" s="30">
        <v>0</v>
      </c>
      <c r="AL24" s="30">
        <v>163603.46</v>
      </c>
      <c r="AM24" s="30">
        <v>760</v>
      </c>
      <c r="AN24" s="30">
        <v>0</v>
      </c>
      <c r="AO24" s="30">
        <v>765.22</v>
      </c>
      <c r="AP24" s="30">
        <v>11890</v>
      </c>
      <c r="AQ24" s="30">
        <v>0</v>
      </c>
      <c r="AR24" s="30">
        <v>15165.5</v>
      </c>
      <c r="AS24" s="30">
        <v>1560</v>
      </c>
      <c r="AT24" s="30">
        <v>0</v>
      </c>
      <c r="AU24" s="30">
        <v>1572.92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35428632.98</v>
      </c>
      <c r="BI24" s="30">
        <v>0</v>
      </c>
      <c r="BJ24" s="30">
        <v>2247665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67881598.28999999</v>
      </c>
      <c r="BV24" s="31">
        <f t="shared" si="0"/>
        <v>0</v>
      </c>
      <c r="BW24" s="31">
        <f t="shared" si="0"/>
        <v>29615169.400000002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173265183.53</v>
      </c>
      <c r="D25" s="33">
        <f t="shared" si="3"/>
        <v>9651855.86</v>
      </c>
      <c r="E25" s="33">
        <f t="shared" si="3"/>
        <v>191352997.26</v>
      </c>
      <c r="F25" s="33">
        <f t="shared" si="3"/>
        <v>693982.9600000001</v>
      </c>
      <c r="G25" s="33">
        <f t="shared" si="3"/>
        <v>0</v>
      </c>
      <c r="H25" s="33">
        <f t="shared" si="3"/>
        <v>2848547.4599999995</v>
      </c>
      <c r="I25" s="33">
        <f t="shared" si="3"/>
        <v>48844019.13</v>
      </c>
      <c r="J25" s="33">
        <f t="shared" si="3"/>
        <v>0</v>
      </c>
      <c r="K25" s="33">
        <f t="shared" si="3"/>
        <v>61585612.480000004</v>
      </c>
      <c r="L25" s="33">
        <f t="shared" si="3"/>
        <v>66717947.42</v>
      </c>
      <c r="M25" s="33">
        <f t="shared" si="3"/>
        <v>0</v>
      </c>
      <c r="N25" s="33">
        <f t="shared" si="3"/>
        <v>83268414.4</v>
      </c>
      <c r="O25" s="33">
        <f t="shared" si="3"/>
        <v>23792578.340000004</v>
      </c>
      <c r="P25" s="33">
        <f t="shared" si="3"/>
        <v>0</v>
      </c>
      <c r="Q25" s="33">
        <f t="shared" si="3"/>
        <v>28832554.810000002</v>
      </c>
      <c r="R25" s="33">
        <f t="shared" si="3"/>
        <v>3634889.23</v>
      </c>
      <c r="S25" s="33">
        <f t="shared" si="3"/>
        <v>0</v>
      </c>
      <c r="T25" s="33">
        <f t="shared" si="3"/>
        <v>4202852.79</v>
      </c>
      <c r="U25" s="33">
        <f t="shared" si="3"/>
        <v>3333205.3899999997</v>
      </c>
      <c r="V25" s="33">
        <f t="shared" si="3"/>
        <v>0</v>
      </c>
      <c r="W25" s="33">
        <f t="shared" si="3"/>
        <v>3823093.46</v>
      </c>
      <c r="X25" s="33">
        <f t="shared" si="3"/>
        <v>905274.9</v>
      </c>
      <c r="Y25" s="33">
        <f t="shared" si="3"/>
        <v>0</v>
      </c>
      <c r="Z25" s="33">
        <f t="shared" si="3"/>
        <v>937347.7200000001</v>
      </c>
      <c r="AA25" s="33">
        <f t="shared" si="3"/>
        <v>142795785.55</v>
      </c>
      <c r="AB25" s="33">
        <f t="shared" si="3"/>
        <v>0</v>
      </c>
      <c r="AC25" s="33">
        <f t="shared" si="3"/>
        <v>151355341.12</v>
      </c>
      <c r="AD25" s="33">
        <f t="shared" si="3"/>
        <v>136704325.18</v>
      </c>
      <c r="AE25" s="33">
        <f t="shared" si="3"/>
        <v>0</v>
      </c>
      <c r="AF25" s="33">
        <f t="shared" si="3"/>
        <v>183124698.10000002</v>
      </c>
      <c r="AG25" s="33">
        <f t="shared" si="3"/>
        <v>6474451.82</v>
      </c>
      <c r="AH25" s="33">
        <f t="shared" si="3"/>
        <v>0</v>
      </c>
      <c r="AI25" s="33">
        <f t="shared" si="3"/>
        <v>6932472.53</v>
      </c>
      <c r="AJ25" s="33">
        <f t="shared" si="3"/>
        <v>77237776.07000001</v>
      </c>
      <c r="AK25" s="33">
        <f t="shared" si="3"/>
        <v>0</v>
      </c>
      <c r="AL25" s="33">
        <f t="shared" si="3"/>
        <v>96032551.20999998</v>
      </c>
      <c r="AM25" s="33">
        <f t="shared" si="3"/>
        <v>506571.98</v>
      </c>
      <c r="AN25" s="33">
        <f t="shared" si="3"/>
        <v>0</v>
      </c>
      <c r="AO25" s="33">
        <f t="shared" si="3"/>
        <v>757237.18</v>
      </c>
      <c r="AP25" s="33">
        <f t="shared" si="3"/>
        <v>6293803.76</v>
      </c>
      <c r="AQ25" s="33">
        <f t="shared" si="3"/>
        <v>0</v>
      </c>
      <c r="AR25" s="33">
        <f t="shared" si="3"/>
        <v>8037152.829999999</v>
      </c>
      <c r="AS25" s="33">
        <f t="shared" si="3"/>
        <v>2235844.06</v>
      </c>
      <c r="AT25" s="33">
        <f t="shared" si="3"/>
        <v>0</v>
      </c>
      <c r="AU25" s="33">
        <f t="shared" si="3"/>
        <v>2904135.73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589646.23</v>
      </c>
      <c r="AZ25" s="33">
        <f t="shared" si="3"/>
        <v>0</v>
      </c>
      <c r="BA25" s="33">
        <f t="shared" si="3"/>
        <v>817736.54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35428632.98</v>
      </c>
      <c r="BI25" s="33">
        <f t="shared" si="3"/>
        <v>0</v>
      </c>
      <c r="BJ25" s="33">
        <f t="shared" si="3"/>
        <v>2247665</v>
      </c>
      <c r="BK25" s="33">
        <f t="shared" si="3"/>
        <v>8345172.16</v>
      </c>
      <c r="BL25" s="33">
        <f t="shared" si="3"/>
        <v>0</v>
      </c>
      <c r="BM25" s="33">
        <f t="shared" si="3"/>
        <v>8391979.17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737799090.6899999</v>
      </c>
      <c r="BV25" s="33">
        <f t="shared" si="4"/>
        <v>9651855.86</v>
      </c>
      <c r="BW25" s="33">
        <f t="shared" si="4"/>
        <v>837452389.7900001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23608575.81</v>
      </c>
      <c r="D29" s="30">
        <v>27423228.67</v>
      </c>
      <c r="E29" s="30">
        <v>23701653.18</v>
      </c>
      <c r="F29" s="30">
        <v>630100.73</v>
      </c>
      <c r="G29" s="30">
        <v>579990.2</v>
      </c>
      <c r="H29" s="30">
        <v>630100.74</v>
      </c>
      <c r="I29" s="30">
        <v>690792.5</v>
      </c>
      <c r="J29" s="30">
        <v>92627.65</v>
      </c>
      <c r="K29" s="30">
        <v>709255.75</v>
      </c>
      <c r="L29" s="30">
        <v>3192738.34</v>
      </c>
      <c r="M29" s="30">
        <v>9985190.57</v>
      </c>
      <c r="N29" s="30">
        <v>3235387.67</v>
      </c>
      <c r="O29" s="30">
        <v>1739246.02</v>
      </c>
      <c r="P29" s="30">
        <v>1856835.75</v>
      </c>
      <c r="Q29" s="30">
        <v>1743762.27</v>
      </c>
      <c r="R29" s="30">
        <v>5631557.37</v>
      </c>
      <c r="S29" s="30">
        <v>2704694.83</v>
      </c>
      <c r="T29" s="30">
        <v>5651733.22</v>
      </c>
      <c r="U29" s="30">
        <v>7200586.03</v>
      </c>
      <c r="V29" s="30">
        <v>49811.88</v>
      </c>
      <c r="W29" s="30">
        <v>7200586.03</v>
      </c>
      <c r="X29" s="30">
        <v>3468450.44</v>
      </c>
      <c r="Y29" s="30">
        <v>14644959.75</v>
      </c>
      <c r="Z29" s="30">
        <v>3489294.53</v>
      </c>
      <c r="AA29" s="30">
        <v>23980510.49</v>
      </c>
      <c r="AB29" s="30">
        <v>11984759.56</v>
      </c>
      <c r="AC29" s="30">
        <v>24016650.29</v>
      </c>
      <c r="AD29" s="30">
        <v>105063135.36</v>
      </c>
      <c r="AE29" s="30">
        <v>78745652.42</v>
      </c>
      <c r="AF29" s="30">
        <v>112080246.44</v>
      </c>
      <c r="AG29" s="30">
        <v>2071.56</v>
      </c>
      <c r="AH29" s="30">
        <v>101142.28</v>
      </c>
      <c r="AI29" s="30">
        <v>2071.56</v>
      </c>
      <c r="AJ29" s="30">
        <v>7607945.75</v>
      </c>
      <c r="AK29" s="30">
        <v>6975392.26</v>
      </c>
      <c r="AL29" s="30">
        <v>7616950</v>
      </c>
      <c r="AM29" s="30">
        <v>172767.1</v>
      </c>
      <c r="AN29" s="30">
        <v>0</v>
      </c>
      <c r="AO29" s="30">
        <v>172767.1</v>
      </c>
      <c r="AP29" s="30">
        <v>3165188.16</v>
      </c>
      <c r="AQ29" s="30">
        <v>1123080.03</v>
      </c>
      <c r="AR29" s="30">
        <v>3170692.01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618800</v>
      </c>
      <c r="AZ29" s="30">
        <v>4516000</v>
      </c>
      <c r="BA29" s="30">
        <v>618800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186772465.65999997</v>
      </c>
      <c r="BV29" s="31">
        <f t="shared" si="5"/>
        <v>160783365.85</v>
      </c>
      <c r="BW29" s="31">
        <f t="shared" si="5"/>
        <v>194039950.79</v>
      </c>
    </row>
    <row r="30" spans="1:75" ht="15">
      <c r="A30" s="27">
        <f>A29+1</f>
        <v>203</v>
      </c>
      <c r="B30" s="29" t="s">
        <v>88</v>
      </c>
      <c r="C30" s="30">
        <v>627716.93</v>
      </c>
      <c r="D30" s="30">
        <v>2594915.64</v>
      </c>
      <c r="E30" s="30">
        <v>700462.57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200000</v>
      </c>
      <c r="M30" s="30">
        <v>186300</v>
      </c>
      <c r="N30" s="30">
        <v>200000</v>
      </c>
      <c r="O30" s="30">
        <v>3078000</v>
      </c>
      <c r="P30" s="30">
        <v>1797000</v>
      </c>
      <c r="Q30" s="30">
        <v>3078000</v>
      </c>
      <c r="R30" s="30">
        <v>654000</v>
      </c>
      <c r="S30" s="30">
        <v>0</v>
      </c>
      <c r="T30" s="30">
        <v>654000</v>
      </c>
      <c r="U30" s="30">
        <v>0</v>
      </c>
      <c r="V30" s="30">
        <v>0</v>
      </c>
      <c r="W30" s="30">
        <v>0</v>
      </c>
      <c r="X30" s="30">
        <v>3566548.46</v>
      </c>
      <c r="Y30" s="30">
        <v>6366597.06</v>
      </c>
      <c r="Z30" s="30">
        <v>3566548.46</v>
      </c>
      <c r="AA30" s="30">
        <v>37000</v>
      </c>
      <c r="AB30" s="30">
        <v>0</v>
      </c>
      <c r="AC30" s="30">
        <v>37000</v>
      </c>
      <c r="AD30" s="30">
        <v>944310.2</v>
      </c>
      <c r="AE30" s="30">
        <v>139964.73</v>
      </c>
      <c r="AF30" s="30">
        <v>944310.2</v>
      </c>
      <c r="AG30" s="30">
        <v>0</v>
      </c>
      <c r="AH30" s="30">
        <v>0</v>
      </c>
      <c r="AI30" s="30">
        <v>0</v>
      </c>
      <c r="AJ30" s="30">
        <v>896550</v>
      </c>
      <c r="AK30" s="30">
        <v>1583074.14</v>
      </c>
      <c r="AL30" s="30">
        <v>896550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362188.14</v>
      </c>
      <c r="AT30" s="30">
        <v>2311000</v>
      </c>
      <c r="AU30" s="30">
        <v>362188.14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10366313.73</v>
      </c>
      <c r="BV30" s="31">
        <f t="shared" si="5"/>
        <v>14978851.57</v>
      </c>
      <c r="BW30" s="31">
        <f t="shared" si="5"/>
        <v>10439059.370000001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33346026.88</v>
      </c>
      <c r="D32" s="30">
        <v>1499033.5</v>
      </c>
      <c r="E32" s="30">
        <v>1900605.12</v>
      </c>
      <c r="F32" s="30">
        <v>579990.2</v>
      </c>
      <c r="G32" s="30">
        <v>0</v>
      </c>
      <c r="H32" s="30">
        <v>0</v>
      </c>
      <c r="I32" s="30">
        <v>92627.65</v>
      </c>
      <c r="J32" s="30">
        <v>0</v>
      </c>
      <c r="K32" s="30">
        <v>0</v>
      </c>
      <c r="L32" s="30">
        <v>10171490.57</v>
      </c>
      <c r="M32" s="30">
        <v>0</v>
      </c>
      <c r="N32" s="30">
        <v>0</v>
      </c>
      <c r="O32" s="30">
        <v>3653835.75</v>
      </c>
      <c r="P32" s="30">
        <v>0</v>
      </c>
      <c r="Q32" s="30">
        <v>0</v>
      </c>
      <c r="R32" s="30">
        <v>2704694.83</v>
      </c>
      <c r="S32" s="30">
        <v>0</v>
      </c>
      <c r="T32" s="30">
        <v>0</v>
      </c>
      <c r="U32" s="30">
        <v>49811.88</v>
      </c>
      <c r="V32" s="30">
        <v>0</v>
      </c>
      <c r="W32" s="30">
        <v>0</v>
      </c>
      <c r="X32" s="30">
        <v>21011556.81</v>
      </c>
      <c r="Y32" s="30">
        <v>0</v>
      </c>
      <c r="Z32" s="30">
        <v>0</v>
      </c>
      <c r="AA32" s="30">
        <v>11984759.56</v>
      </c>
      <c r="AB32" s="30">
        <v>0</v>
      </c>
      <c r="AC32" s="30">
        <v>0</v>
      </c>
      <c r="AD32" s="30">
        <v>78885617.15</v>
      </c>
      <c r="AE32" s="30">
        <v>0</v>
      </c>
      <c r="AF32" s="30">
        <v>0</v>
      </c>
      <c r="AG32" s="30">
        <v>101142.28</v>
      </c>
      <c r="AH32" s="30">
        <v>0</v>
      </c>
      <c r="AI32" s="30">
        <v>0</v>
      </c>
      <c r="AJ32" s="30">
        <v>8558466.4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1123080.03</v>
      </c>
      <c r="AQ32" s="30">
        <v>0</v>
      </c>
      <c r="AR32" s="30">
        <v>0</v>
      </c>
      <c r="AS32" s="30">
        <v>2311000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4516000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1000000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180090099.99</v>
      </c>
      <c r="BV32" s="31">
        <f t="shared" si="5"/>
        <v>1499033.5</v>
      </c>
      <c r="BW32" s="31">
        <f t="shared" si="5"/>
        <v>1900605.12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57582319.62</v>
      </c>
      <c r="D33" s="33">
        <f t="shared" si="6"/>
        <v>31517177.810000002</v>
      </c>
      <c r="E33" s="33">
        <f t="shared" si="6"/>
        <v>26302720.87</v>
      </c>
      <c r="F33" s="33">
        <f t="shared" si="6"/>
        <v>1210090.93</v>
      </c>
      <c r="G33" s="33">
        <f t="shared" si="6"/>
        <v>579990.2</v>
      </c>
      <c r="H33" s="33">
        <f t="shared" si="6"/>
        <v>630100.74</v>
      </c>
      <c r="I33" s="33">
        <f t="shared" si="6"/>
        <v>783420.15</v>
      </c>
      <c r="J33" s="33">
        <f t="shared" si="6"/>
        <v>92627.65</v>
      </c>
      <c r="K33" s="33">
        <f t="shared" si="6"/>
        <v>709255.75</v>
      </c>
      <c r="L33" s="33">
        <f t="shared" si="6"/>
        <v>13564228.91</v>
      </c>
      <c r="M33" s="33">
        <f t="shared" si="6"/>
        <v>10171490.57</v>
      </c>
      <c r="N33" s="33">
        <f t="shared" si="6"/>
        <v>3435387.67</v>
      </c>
      <c r="O33" s="33">
        <f t="shared" si="6"/>
        <v>8471081.77</v>
      </c>
      <c r="P33" s="33">
        <f t="shared" si="6"/>
        <v>3653835.75</v>
      </c>
      <c r="Q33" s="33">
        <f t="shared" si="6"/>
        <v>4821762.27</v>
      </c>
      <c r="R33" s="33">
        <f t="shared" si="6"/>
        <v>8990252.2</v>
      </c>
      <c r="S33" s="33">
        <f t="shared" si="6"/>
        <v>2704694.83</v>
      </c>
      <c r="T33" s="33">
        <f t="shared" si="6"/>
        <v>6305733.22</v>
      </c>
      <c r="U33" s="33">
        <f t="shared" si="6"/>
        <v>7250397.91</v>
      </c>
      <c r="V33" s="33">
        <f t="shared" si="6"/>
        <v>49811.88</v>
      </c>
      <c r="W33" s="33">
        <f t="shared" si="6"/>
        <v>7200586.03</v>
      </c>
      <c r="X33" s="33">
        <f t="shared" si="6"/>
        <v>28046555.71</v>
      </c>
      <c r="Y33" s="33">
        <f t="shared" si="6"/>
        <v>21011556.81</v>
      </c>
      <c r="Z33" s="33">
        <f t="shared" si="6"/>
        <v>7055842.99</v>
      </c>
      <c r="AA33" s="33">
        <f t="shared" si="6"/>
        <v>36002270.05</v>
      </c>
      <c r="AB33" s="33">
        <f t="shared" si="6"/>
        <v>11984759.56</v>
      </c>
      <c r="AC33" s="33">
        <f t="shared" si="6"/>
        <v>24053650.29</v>
      </c>
      <c r="AD33" s="33">
        <f t="shared" si="6"/>
        <v>184893062.71</v>
      </c>
      <c r="AE33" s="33">
        <f t="shared" si="6"/>
        <v>78885617.15</v>
      </c>
      <c r="AF33" s="33">
        <f t="shared" si="6"/>
        <v>113024556.64</v>
      </c>
      <c r="AG33" s="33">
        <f t="shared" si="6"/>
        <v>103213.84</v>
      </c>
      <c r="AH33" s="33">
        <f t="shared" si="6"/>
        <v>101142.28</v>
      </c>
      <c r="AI33" s="33">
        <f t="shared" si="6"/>
        <v>2071.56</v>
      </c>
      <c r="AJ33" s="33">
        <f t="shared" si="6"/>
        <v>17062962.15</v>
      </c>
      <c r="AK33" s="33">
        <f t="shared" si="6"/>
        <v>8558466.4</v>
      </c>
      <c r="AL33" s="33">
        <f t="shared" si="6"/>
        <v>8513500</v>
      </c>
      <c r="AM33" s="33">
        <f t="shared" si="6"/>
        <v>172767.1</v>
      </c>
      <c r="AN33" s="33">
        <f t="shared" si="6"/>
        <v>0</v>
      </c>
      <c r="AO33" s="33">
        <f t="shared" si="6"/>
        <v>172767.1</v>
      </c>
      <c r="AP33" s="33">
        <f t="shared" si="6"/>
        <v>4288268.19</v>
      </c>
      <c r="AQ33" s="33">
        <f t="shared" si="6"/>
        <v>1123080.03</v>
      </c>
      <c r="AR33" s="33">
        <f t="shared" si="6"/>
        <v>3170692.01</v>
      </c>
      <c r="AS33" s="33">
        <f t="shared" si="6"/>
        <v>2673188.14</v>
      </c>
      <c r="AT33" s="33">
        <f t="shared" si="6"/>
        <v>2311000</v>
      </c>
      <c r="AU33" s="33">
        <f t="shared" si="6"/>
        <v>362188.14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5134800</v>
      </c>
      <c r="AZ33" s="33">
        <f t="shared" si="6"/>
        <v>4516000</v>
      </c>
      <c r="BA33" s="33">
        <f t="shared" si="6"/>
        <v>618800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1000000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377228879.38</v>
      </c>
      <c r="BV33" s="33">
        <f t="shared" si="7"/>
        <v>177261250.92</v>
      </c>
      <c r="BW33" s="33">
        <f t="shared" si="7"/>
        <v>206379615.28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80000000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80000000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80000000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80000000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26175239.33</v>
      </c>
      <c r="BL43" s="30">
        <v>0</v>
      </c>
      <c r="BM43" s="30">
        <v>26175239.33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26175239.33</v>
      </c>
      <c r="BV43" s="31">
        <f t="shared" si="11"/>
        <v>0</v>
      </c>
      <c r="BW43" s="31">
        <f t="shared" si="11"/>
        <v>26175239.33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51021390.49</v>
      </c>
      <c r="BL45" s="30">
        <v>0</v>
      </c>
      <c r="BM45" s="30">
        <v>51021390.49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51021390.49</v>
      </c>
      <c r="BV45" s="31">
        <f t="shared" si="11"/>
        <v>0</v>
      </c>
      <c r="BW45" s="31">
        <f t="shared" si="11"/>
        <v>51021390.49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77196629.82</v>
      </c>
      <c r="BL47" s="33">
        <f t="shared" si="12"/>
        <v>0</v>
      </c>
      <c r="BM47" s="33">
        <f t="shared" si="12"/>
        <v>77196629.82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77196629.82</v>
      </c>
      <c r="BV47" s="33">
        <f t="shared" si="13"/>
        <v>0</v>
      </c>
      <c r="BW47" s="33">
        <f t="shared" si="13"/>
        <v>77196629.82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212545583.95</v>
      </c>
      <c r="BO50" s="30">
        <v>0</v>
      </c>
      <c r="BP50" s="30">
        <v>212545583.95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212545583.95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212545583.95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212545583.95</v>
      </c>
      <c r="BO51" s="33">
        <f aca="true" t="shared" si="15" ref="BO51:BW51">SUM(BO50)</f>
        <v>0</v>
      </c>
      <c r="BP51" s="33">
        <f t="shared" si="15"/>
        <v>212545583.95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212545583.95</v>
      </c>
      <c r="BV51" s="33">
        <f t="shared" si="15"/>
        <v>0</v>
      </c>
      <c r="BW51" s="33">
        <f t="shared" si="15"/>
        <v>212545583.95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171198500</v>
      </c>
      <c r="BR54" s="30">
        <v>0</v>
      </c>
      <c r="BS54" s="30">
        <v>181092452.78</v>
      </c>
      <c r="BT54" s="30"/>
      <c r="BU54" s="31">
        <f aca="true" t="shared" si="16" ref="BU54:BW55">+C54+F54+I54+L54+O54+R54+U54+X54+AA54+AD54+AG54+AJ54+AM54+AP54+AS54+AV54+AY54+BB54+BE54+BH54+BK54+BN54+BQ54</f>
        <v>171198500</v>
      </c>
      <c r="BV54" s="31">
        <f t="shared" si="16"/>
        <v>0</v>
      </c>
      <c r="BW54" s="31">
        <f t="shared" si="16"/>
        <v>181092452.78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13445350</v>
      </c>
      <c r="BR55" s="30">
        <v>0</v>
      </c>
      <c r="BS55" s="30">
        <v>22090324.75</v>
      </c>
      <c r="BT55" s="30"/>
      <c r="BU55" s="31">
        <f t="shared" si="16"/>
        <v>13445350</v>
      </c>
      <c r="BV55" s="31">
        <f t="shared" si="16"/>
        <v>0</v>
      </c>
      <c r="BW55" s="31">
        <f t="shared" si="16"/>
        <v>22090324.75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184643850</v>
      </c>
      <c r="BR56" s="33">
        <f t="shared" si="18"/>
        <v>0</v>
      </c>
      <c r="BS56" s="33">
        <f t="shared" si="18"/>
        <v>203182777.53</v>
      </c>
      <c r="BT56" s="33"/>
      <c r="BU56" s="33">
        <f t="shared" si="18"/>
        <v>184643850</v>
      </c>
      <c r="BV56" s="33">
        <f t="shared" si="18"/>
        <v>0</v>
      </c>
      <c r="BW56" s="33">
        <f t="shared" si="18"/>
        <v>203182777.53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310847503.15</v>
      </c>
      <c r="D57" s="39">
        <f t="shared" si="19"/>
        <v>41169033.67</v>
      </c>
      <c r="E57" s="39">
        <f t="shared" si="19"/>
        <v>297655718.13</v>
      </c>
      <c r="F57" s="39">
        <f t="shared" si="19"/>
        <v>1904073.8900000001</v>
      </c>
      <c r="G57" s="39">
        <f t="shared" si="19"/>
        <v>579990.2</v>
      </c>
      <c r="H57" s="39">
        <f t="shared" si="19"/>
        <v>3478648.1999999993</v>
      </c>
      <c r="I57" s="39">
        <f t="shared" si="19"/>
        <v>49627439.28</v>
      </c>
      <c r="J57" s="39">
        <f t="shared" si="19"/>
        <v>92627.65</v>
      </c>
      <c r="K57" s="39">
        <f t="shared" si="19"/>
        <v>62294868.230000004</v>
      </c>
      <c r="L57" s="39">
        <f t="shared" si="19"/>
        <v>80282176.33</v>
      </c>
      <c r="M57" s="39">
        <f t="shared" si="19"/>
        <v>10171490.57</v>
      </c>
      <c r="N57" s="39">
        <f t="shared" si="19"/>
        <v>86703802.07000001</v>
      </c>
      <c r="O57" s="39">
        <f t="shared" si="19"/>
        <v>32263660.110000003</v>
      </c>
      <c r="P57" s="39">
        <f t="shared" si="19"/>
        <v>3653835.75</v>
      </c>
      <c r="Q57" s="39">
        <f t="shared" si="19"/>
        <v>33654317.08</v>
      </c>
      <c r="R57" s="39">
        <f t="shared" si="19"/>
        <v>12625141.43</v>
      </c>
      <c r="S57" s="39">
        <f t="shared" si="19"/>
        <v>2704694.83</v>
      </c>
      <c r="T57" s="39">
        <f t="shared" si="19"/>
        <v>10508586.01</v>
      </c>
      <c r="U57" s="39">
        <f t="shared" si="19"/>
        <v>10583603.3</v>
      </c>
      <c r="V57" s="39">
        <f t="shared" si="19"/>
        <v>49811.88</v>
      </c>
      <c r="W57" s="39">
        <f t="shared" si="19"/>
        <v>11023679.49</v>
      </c>
      <c r="X57" s="39">
        <f t="shared" si="19"/>
        <v>28951830.61</v>
      </c>
      <c r="Y57" s="39">
        <f t="shared" si="19"/>
        <v>21011556.81</v>
      </c>
      <c r="Z57" s="39">
        <f t="shared" si="19"/>
        <v>7993190.71</v>
      </c>
      <c r="AA57" s="39">
        <f t="shared" si="19"/>
        <v>178798055.60000002</v>
      </c>
      <c r="AB57" s="39">
        <f t="shared" si="19"/>
        <v>11984759.56</v>
      </c>
      <c r="AC57" s="39">
        <f t="shared" si="19"/>
        <v>175408991.41</v>
      </c>
      <c r="AD57" s="39">
        <f t="shared" si="19"/>
        <v>321597387.89</v>
      </c>
      <c r="AE57" s="39">
        <f t="shared" si="19"/>
        <v>78885617.15</v>
      </c>
      <c r="AF57" s="39">
        <f t="shared" si="19"/>
        <v>296149254.74</v>
      </c>
      <c r="AG57" s="39">
        <f t="shared" si="19"/>
        <v>6577665.66</v>
      </c>
      <c r="AH57" s="39">
        <f t="shared" si="19"/>
        <v>101142.28</v>
      </c>
      <c r="AI57" s="39">
        <f t="shared" si="19"/>
        <v>6934544.09</v>
      </c>
      <c r="AJ57" s="39">
        <f t="shared" si="19"/>
        <v>94300738.22</v>
      </c>
      <c r="AK57" s="39">
        <f t="shared" si="19"/>
        <v>8558466.4</v>
      </c>
      <c r="AL57" s="39">
        <f t="shared" si="19"/>
        <v>104546051.20999998</v>
      </c>
      <c r="AM57" s="39">
        <f t="shared" si="19"/>
        <v>679339.08</v>
      </c>
      <c r="AN57" s="39">
        <f t="shared" si="19"/>
        <v>0</v>
      </c>
      <c r="AO57" s="39">
        <f t="shared" si="19"/>
        <v>930004.28</v>
      </c>
      <c r="AP57" s="39">
        <f t="shared" si="19"/>
        <v>10582071.95</v>
      </c>
      <c r="AQ57" s="39">
        <f t="shared" si="19"/>
        <v>1123080.03</v>
      </c>
      <c r="AR57" s="39">
        <f t="shared" si="19"/>
        <v>11207844.84</v>
      </c>
      <c r="AS57" s="39">
        <f t="shared" si="19"/>
        <v>4909032.2</v>
      </c>
      <c r="AT57" s="39">
        <f t="shared" si="19"/>
        <v>2311000</v>
      </c>
      <c r="AU57" s="39">
        <f t="shared" si="19"/>
        <v>3266323.87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5724446.23</v>
      </c>
      <c r="AZ57" s="39">
        <f t="shared" si="19"/>
        <v>4516000</v>
      </c>
      <c r="BA57" s="39">
        <f t="shared" si="19"/>
        <v>1436536.54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36428632.98</v>
      </c>
      <c r="BI57" s="39">
        <f t="shared" si="19"/>
        <v>0</v>
      </c>
      <c r="BJ57" s="39">
        <f t="shared" si="19"/>
        <v>2247665</v>
      </c>
      <c r="BK57" s="39">
        <f t="shared" si="19"/>
        <v>85541801.97999999</v>
      </c>
      <c r="BL57" s="39">
        <f t="shared" si="19"/>
        <v>0</v>
      </c>
      <c r="BM57" s="39">
        <f t="shared" si="19"/>
        <v>85588608.99</v>
      </c>
      <c r="BN57" s="39">
        <f t="shared" si="19"/>
        <v>212545583.95</v>
      </c>
      <c r="BO57" s="39">
        <f aca="true" t="shared" si="20" ref="BO57:BW57">+BO25+BO33+BO40+BO47+BO51+BO56</f>
        <v>0</v>
      </c>
      <c r="BP57" s="39">
        <f t="shared" si="20"/>
        <v>212545583.95</v>
      </c>
      <c r="BQ57" s="39">
        <f t="shared" si="20"/>
        <v>184643850</v>
      </c>
      <c r="BR57" s="39">
        <f t="shared" si="20"/>
        <v>0</v>
      </c>
      <c r="BS57" s="39">
        <f t="shared" si="20"/>
        <v>203182777.53</v>
      </c>
      <c r="BT57" s="39"/>
      <c r="BU57" s="39">
        <f>+BU12+BU25+BU33+BU40+BU47+BU51+BU56</f>
        <v>1669414033.84</v>
      </c>
      <c r="BV57" s="39">
        <f t="shared" si="20"/>
        <v>186913106.77999997</v>
      </c>
      <c r="BW57" s="39">
        <f t="shared" si="20"/>
        <v>1616756996.3700001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'[1]Entrate'!C5</f>
        <v>2017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83030650.17</v>
      </c>
      <c r="D15" s="30">
        <v>7192050.8</v>
      </c>
      <c r="E15" s="30">
        <v>0</v>
      </c>
      <c r="F15" s="30">
        <v>586608.75</v>
      </c>
      <c r="G15" s="30">
        <v>0</v>
      </c>
      <c r="H15" s="30">
        <v>0</v>
      </c>
      <c r="I15" s="30">
        <v>32405192.71</v>
      </c>
      <c r="J15" s="30">
        <v>0</v>
      </c>
      <c r="K15" s="30">
        <v>0</v>
      </c>
      <c r="L15" s="30">
        <v>23747866.71</v>
      </c>
      <c r="M15" s="30">
        <v>0</v>
      </c>
      <c r="N15" s="30">
        <v>0</v>
      </c>
      <c r="O15" s="30">
        <v>12534499.36</v>
      </c>
      <c r="P15" s="30">
        <v>0</v>
      </c>
      <c r="Q15" s="30">
        <v>0</v>
      </c>
      <c r="R15" s="30">
        <v>758389.02</v>
      </c>
      <c r="S15" s="30">
        <v>0</v>
      </c>
      <c r="T15" s="30">
        <v>0</v>
      </c>
      <c r="U15" s="30">
        <v>1756370.62</v>
      </c>
      <c r="V15" s="30">
        <v>0</v>
      </c>
      <c r="W15" s="30">
        <v>0</v>
      </c>
      <c r="X15" s="30">
        <v>708600.73</v>
      </c>
      <c r="Y15" s="30">
        <v>0</v>
      </c>
      <c r="Z15" s="30">
        <v>0</v>
      </c>
      <c r="AA15" s="30">
        <v>3155043.26</v>
      </c>
      <c r="AB15" s="30">
        <v>0</v>
      </c>
      <c r="AC15" s="30">
        <v>0</v>
      </c>
      <c r="AD15" s="30">
        <v>4297960.98</v>
      </c>
      <c r="AE15" s="30">
        <v>0</v>
      </c>
      <c r="AF15" s="30">
        <v>0</v>
      </c>
      <c r="AG15" s="30">
        <v>745166.11</v>
      </c>
      <c r="AH15" s="30">
        <v>0</v>
      </c>
      <c r="AI15" s="30">
        <v>0</v>
      </c>
      <c r="AJ15" s="30">
        <v>34773530.28</v>
      </c>
      <c r="AK15" s="30">
        <v>0</v>
      </c>
      <c r="AL15" s="30">
        <v>0</v>
      </c>
      <c r="AM15" s="30">
        <v>162961.32</v>
      </c>
      <c r="AN15" s="30">
        <v>0</v>
      </c>
      <c r="AO15" s="30">
        <v>0</v>
      </c>
      <c r="AP15" s="30">
        <v>3072050.14</v>
      </c>
      <c r="AQ15" s="30">
        <v>0</v>
      </c>
      <c r="AR15" s="30">
        <v>0</v>
      </c>
      <c r="AS15" s="30">
        <v>378543.78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363366.34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202476800.27999997</v>
      </c>
      <c r="BV15" s="31">
        <f aca="true" t="shared" si="0" ref="BV15:BW24">+D15+G15+J15+M15+P15+S15+V15+Y15+AB15+AE15+AH15+AK15+AN15+AQ15+AT15+AW15+AZ15+BC15+BF15+BI15+BL15+BO15+BR15</f>
        <v>7192050.8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11670327.51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11685327.51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23680235.73</v>
      </c>
      <c r="D17" s="30">
        <v>0</v>
      </c>
      <c r="E17" s="30">
        <v>0</v>
      </c>
      <c r="F17" s="30">
        <v>15150</v>
      </c>
      <c r="G17" s="30">
        <v>0</v>
      </c>
      <c r="H17" s="30">
        <v>0</v>
      </c>
      <c r="I17" s="30">
        <v>12788712.5</v>
      </c>
      <c r="J17" s="30">
        <v>0</v>
      </c>
      <c r="K17" s="30">
        <v>0</v>
      </c>
      <c r="L17" s="30">
        <v>28070995</v>
      </c>
      <c r="M17" s="30">
        <v>0</v>
      </c>
      <c r="N17" s="30">
        <v>0</v>
      </c>
      <c r="O17" s="30">
        <v>3797187.6</v>
      </c>
      <c r="P17" s="30">
        <v>0</v>
      </c>
      <c r="Q17" s="30">
        <v>0</v>
      </c>
      <c r="R17" s="30">
        <v>1548025</v>
      </c>
      <c r="S17" s="30">
        <v>0</v>
      </c>
      <c r="T17" s="30">
        <v>0</v>
      </c>
      <c r="U17" s="30">
        <v>1207565.5</v>
      </c>
      <c r="V17" s="30">
        <v>0</v>
      </c>
      <c r="W17" s="30">
        <v>0</v>
      </c>
      <c r="X17" s="30">
        <v>87500</v>
      </c>
      <c r="Y17" s="30">
        <v>0</v>
      </c>
      <c r="Z17" s="30">
        <v>0</v>
      </c>
      <c r="AA17" s="30">
        <v>134580162.5</v>
      </c>
      <c r="AB17" s="30">
        <v>0</v>
      </c>
      <c r="AC17" s="30">
        <v>0</v>
      </c>
      <c r="AD17" s="30">
        <v>105940710.63</v>
      </c>
      <c r="AE17" s="30">
        <v>0</v>
      </c>
      <c r="AF17" s="30">
        <v>0</v>
      </c>
      <c r="AG17" s="30">
        <v>448994.63</v>
      </c>
      <c r="AH17" s="30">
        <v>0</v>
      </c>
      <c r="AI17" s="30">
        <v>0</v>
      </c>
      <c r="AJ17" s="30">
        <v>17944528.58</v>
      </c>
      <c r="AK17" s="30">
        <v>0</v>
      </c>
      <c r="AL17" s="30">
        <v>0</v>
      </c>
      <c r="AM17" s="30">
        <v>517522.5</v>
      </c>
      <c r="AN17" s="30">
        <v>0</v>
      </c>
      <c r="AO17" s="30">
        <v>0</v>
      </c>
      <c r="AP17" s="30">
        <v>2468967.5</v>
      </c>
      <c r="AQ17" s="30">
        <v>0</v>
      </c>
      <c r="AR17" s="30">
        <v>0</v>
      </c>
      <c r="AS17" s="30">
        <v>79000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38000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333213257.66999996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593604.4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5339000</v>
      </c>
      <c r="M18" s="30">
        <v>0</v>
      </c>
      <c r="N18" s="30">
        <v>0</v>
      </c>
      <c r="O18" s="30">
        <v>1661933</v>
      </c>
      <c r="P18" s="30">
        <v>0</v>
      </c>
      <c r="Q18" s="30">
        <v>0</v>
      </c>
      <c r="R18" s="30">
        <v>517</v>
      </c>
      <c r="S18" s="30">
        <v>0</v>
      </c>
      <c r="T18" s="30">
        <v>0</v>
      </c>
      <c r="U18" s="30">
        <v>300000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28000</v>
      </c>
      <c r="AB18" s="30">
        <v>0</v>
      </c>
      <c r="AC18" s="30">
        <v>0</v>
      </c>
      <c r="AD18" s="30">
        <v>4200000</v>
      </c>
      <c r="AE18" s="30">
        <v>0</v>
      </c>
      <c r="AF18" s="30">
        <v>0</v>
      </c>
      <c r="AG18" s="30">
        <v>19000</v>
      </c>
      <c r="AH18" s="30">
        <v>0</v>
      </c>
      <c r="AI18" s="30">
        <v>0</v>
      </c>
      <c r="AJ18" s="30">
        <v>4535590.45</v>
      </c>
      <c r="AK18" s="30">
        <v>0</v>
      </c>
      <c r="AL18" s="30">
        <v>0</v>
      </c>
      <c r="AM18" s="30">
        <v>10000</v>
      </c>
      <c r="AN18" s="30">
        <v>0</v>
      </c>
      <c r="AO18" s="30">
        <v>0</v>
      </c>
      <c r="AP18" s="30">
        <v>10000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16697644.850000001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3725278.08</v>
      </c>
      <c r="D21" s="30">
        <v>0</v>
      </c>
      <c r="E21" s="30">
        <v>0</v>
      </c>
      <c r="F21" s="30">
        <v>18232.22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1561417.55</v>
      </c>
      <c r="M21" s="30">
        <v>0</v>
      </c>
      <c r="N21" s="30">
        <v>0</v>
      </c>
      <c r="O21" s="30">
        <v>1423569.25</v>
      </c>
      <c r="P21" s="30">
        <v>0</v>
      </c>
      <c r="Q21" s="30">
        <v>0</v>
      </c>
      <c r="R21" s="30">
        <v>1070113.49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3787829.2</v>
      </c>
      <c r="AB21" s="30">
        <v>0</v>
      </c>
      <c r="AC21" s="30">
        <v>0</v>
      </c>
      <c r="AD21" s="30">
        <v>15336225.77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530255.84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356377.58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8659416.61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36468715.59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4166000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40000</v>
      </c>
      <c r="J23" s="30">
        <v>0</v>
      </c>
      <c r="K23" s="30">
        <v>0</v>
      </c>
      <c r="L23" s="30">
        <v>5000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8000</v>
      </c>
      <c r="AB23" s="30">
        <v>0</v>
      </c>
      <c r="AC23" s="30">
        <v>0</v>
      </c>
      <c r="AD23" s="30">
        <v>5000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27350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6000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4257350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23914387.1</v>
      </c>
      <c r="D24" s="30">
        <v>0</v>
      </c>
      <c r="E24" s="30">
        <v>0</v>
      </c>
      <c r="F24" s="30">
        <v>1250</v>
      </c>
      <c r="G24" s="30">
        <v>0</v>
      </c>
      <c r="H24" s="30">
        <v>0</v>
      </c>
      <c r="I24" s="30">
        <v>137499</v>
      </c>
      <c r="J24" s="30">
        <v>0</v>
      </c>
      <c r="K24" s="30">
        <v>0</v>
      </c>
      <c r="L24" s="30">
        <v>85066</v>
      </c>
      <c r="M24" s="30">
        <v>0</v>
      </c>
      <c r="N24" s="30">
        <v>0</v>
      </c>
      <c r="O24" s="30">
        <v>169430</v>
      </c>
      <c r="P24" s="30">
        <v>0</v>
      </c>
      <c r="Q24" s="30">
        <v>0</v>
      </c>
      <c r="R24" s="30">
        <v>900</v>
      </c>
      <c r="S24" s="30">
        <v>0</v>
      </c>
      <c r="T24" s="30">
        <v>0</v>
      </c>
      <c r="U24" s="30">
        <v>8300</v>
      </c>
      <c r="V24" s="30">
        <v>0</v>
      </c>
      <c r="W24" s="30">
        <v>0</v>
      </c>
      <c r="X24" s="30">
        <v>6010</v>
      </c>
      <c r="Y24" s="30">
        <v>0</v>
      </c>
      <c r="Z24" s="30">
        <v>0</v>
      </c>
      <c r="AA24" s="30">
        <v>420188</v>
      </c>
      <c r="AB24" s="30">
        <v>0</v>
      </c>
      <c r="AC24" s="30">
        <v>0</v>
      </c>
      <c r="AD24" s="30">
        <v>9670</v>
      </c>
      <c r="AE24" s="30">
        <v>0</v>
      </c>
      <c r="AF24" s="30">
        <v>0</v>
      </c>
      <c r="AG24" s="30">
        <v>17960</v>
      </c>
      <c r="AH24" s="30">
        <v>0</v>
      </c>
      <c r="AI24" s="30">
        <v>0</v>
      </c>
      <c r="AJ24" s="30">
        <v>162461</v>
      </c>
      <c r="AK24" s="30">
        <v>0</v>
      </c>
      <c r="AL24" s="30">
        <v>0</v>
      </c>
      <c r="AM24" s="30">
        <v>760</v>
      </c>
      <c r="AN24" s="30">
        <v>0</v>
      </c>
      <c r="AO24" s="30">
        <v>0</v>
      </c>
      <c r="AP24" s="30">
        <v>11890</v>
      </c>
      <c r="AQ24" s="30">
        <v>0</v>
      </c>
      <c r="AR24" s="30">
        <v>0</v>
      </c>
      <c r="AS24" s="30">
        <v>1560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43781459.07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68728790.17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150780482.99</v>
      </c>
      <c r="D25" s="33">
        <f t="shared" si="3"/>
        <v>7192050.8</v>
      </c>
      <c r="E25" s="33">
        <f t="shared" si="3"/>
        <v>0</v>
      </c>
      <c r="F25" s="33">
        <f t="shared" si="3"/>
        <v>621240.97</v>
      </c>
      <c r="G25" s="33">
        <f t="shared" si="3"/>
        <v>0</v>
      </c>
      <c r="H25" s="33">
        <f t="shared" si="3"/>
        <v>0</v>
      </c>
      <c r="I25" s="33">
        <f t="shared" si="3"/>
        <v>45371404.21</v>
      </c>
      <c r="J25" s="33">
        <f t="shared" si="3"/>
        <v>0</v>
      </c>
      <c r="K25" s="33">
        <f t="shared" si="3"/>
        <v>0</v>
      </c>
      <c r="L25" s="33">
        <f t="shared" si="3"/>
        <v>58809345.26</v>
      </c>
      <c r="M25" s="33">
        <f t="shared" si="3"/>
        <v>0</v>
      </c>
      <c r="N25" s="33">
        <f t="shared" si="3"/>
        <v>0</v>
      </c>
      <c r="O25" s="33">
        <f t="shared" si="3"/>
        <v>19586619.21</v>
      </c>
      <c r="P25" s="33">
        <f t="shared" si="3"/>
        <v>0</v>
      </c>
      <c r="Q25" s="33">
        <f t="shared" si="3"/>
        <v>0</v>
      </c>
      <c r="R25" s="33">
        <f t="shared" si="3"/>
        <v>3377944.51</v>
      </c>
      <c r="S25" s="33">
        <f t="shared" si="3"/>
        <v>0</v>
      </c>
      <c r="T25" s="33">
        <f t="shared" si="3"/>
        <v>0</v>
      </c>
      <c r="U25" s="33">
        <f t="shared" si="3"/>
        <v>3272236.12</v>
      </c>
      <c r="V25" s="33">
        <f t="shared" si="3"/>
        <v>0</v>
      </c>
      <c r="W25" s="33">
        <f t="shared" si="3"/>
        <v>0</v>
      </c>
      <c r="X25" s="33">
        <f t="shared" si="3"/>
        <v>802110.73</v>
      </c>
      <c r="Y25" s="33">
        <f t="shared" si="3"/>
        <v>0</v>
      </c>
      <c r="Z25" s="33">
        <f t="shared" si="3"/>
        <v>0</v>
      </c>
      <c r="AA25" s="33">
        <f t="shared" si="3"/>
        <v>141979222.95999998</v>
      </c>
      <c r="AB25" s="33">
        <f t="shared" si="3"/>
        <v>0</v>
      </c>
      <c r="AC25" s="33">
        <f t="shared" si="3"/>
        <v>0</v>
      </c>
      <c r="AD25" s="33">
        <f t="shared" si="3"/>
        <v>129789567.38</v>
      </c>
      <c r="AE25" s="33">
        <f t="shared" si="3"/>
        <v>0</v>
      </c>
      <c r="AF25" s="33">
        <f t="shared" si="3"/>
        <v>0</v>
      </c>
      <c r="AG25" s="33">
        <f t="shared" si="3"/>
        <v>1231120.74</v>
      </c>
      <c r="AH25" s="33">
        <f t="shared" si="3"/>
        <v>0</v>
      </c>
      <c r="AI25" s="33">
        <f t="shared" si="3"/>
        <v>0</v>
      </c>
      <c r="AJ25" s="33">
        <f t="shared" si="3"/>
        <v>57988716.150000006</v>
      </c>
      <c r="AK25" s="33">
        <f t="shared" si="3"/>
        <v>0</v>
      </c>
      <c r="AL25" s="33">
        <f t="shared" si="3"/>
        <v>0</v>
      </c>
      <c r="AM25" s="33">
        <f t="shared" si="3"/>
        <v>691243.8200000001</v>
      </c>
      <c r="AN25" s="33">
        <f t="shared" si="3"/>
        <v>0</v>
      </c>
      <c r="AO25" s="33">
        <f t="shared" si="3"/>
        <v>0</v>
      </c>
      <c r="AP25" s="33">
        <f t="shared" si="3"/>
        <v>5925285.220000001</v>
      </c>
      <c r="AQ25" s="33">
        <f t="shared" si="3"/>
        <v>0</v>
      </c>
      <c r="AR25" s="33">
        <f t="shared" si="3"/>
        <v>0</v>
      </c>
      <c r="AS25" s="33">
        <f t="shared" si="3"/>
        <v>459103.78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401366.34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43781459.07</v>
      </c>
      <c r="BI25" s="33">
        <f t="shared" si="3"/>
        <v>0</v>
      </c>
      <c r="BJ25" s="33">
        <f t="shared" si="3"/>
        <v>0</v>
      </c>
      <c r="BK25" s="33">
        <f t="shared" si="3"/>
        <v>8659416.61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673527886.0699999</v>
      </c>
      <c r="BV25" s="33">
        <f t="shared" si="4"/>
        <v>7192050.8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21700743.65</v>
      </c>
      <c r="D29" s="30">
        <v>14407485.02</v>
      </c>
      <c r="E29" s="30">
        <v>0</v>
      </c>
      <c r="F29" s="30">
        <v>579990.2</v>
      </c>
      <c r="G29" s="30">
        <v>0</v>
      </c>
      <c r="H29" s="30">
        <v>0</v>
      </c>
      <c r="I29" s="30">
        <v>77413.99</v>
      </c>
      <c r="J29" s="30">
        <v>515213.66</v>
      </c>
      <c r="K29" s="30">
        <v>0</v>
      </c>
      <c r="L29" s="30">
        <v>12443821.12</v>
      </c>
      <c r="M29" s="30">
        <v>7750369.45</v>
      </c>
      <c r="N29" s="30">
        <v>0</v>
      </c>
      <c r="O29" s="30">
        <v>1459980.68</v>
      </c>
      <c r="P29" s="30">
        <v>672855.07</v>
      </c>
      <c r="Q29" s="30">
        <v>0</v>
      </c>
      <c r="R29" s="30">
        <v>2903768.42</v>
      </c>
      <c r="S29" s="30">
        <v>2100926.41</v>
      </c>
      <c r="T29" s="30">
        <v>0</v>
      </c>
      <c r="U29" s="30">
        <v>0</v>
      </c>
      <c r="V29" s="30">
        <v>49811.88</v>
      </c>
      <c r="W29" s="30">
        <v>0</v>
      </c>
      <c r="X29" s="30">
        <v>7826466.03</v>
      </c>
      <c r="Y29" s="30">
        <v>8168493.72</v>
      </c>
      <c r="Z29" s="30">
        <v>0</v>
      </c>
      <c r="AA29" s="30">
        <v>11942122.01</v>
      </c>
      <c r="AB29" s="30">
        <v>17052806.55</v>
      </c>
      <c r="AC29" s="30">
        <v>0</v>
      </c>
      <c r="AD29" s="30">
        <v>58554465.38</v>
      </c>
      <c r="AE29" s="30">
        <v>53288056.32</v>
      </c>
      <c r="AF29" s="30">
        <v>0</v>
      </c>
      <c r="AG29" s="30">
        <v>0</v>
      </c>
      <c r="AH29" s="30">
        <v>101142.28</v>
      </c>
      <c r="AI29" s="30">
        <v>0</v>
      </c>
      <c r="AJ29" s="30">
        <v>8452814.9</v>
      </c>
      <c r="AK29" s="30">
        <v>3951577.36</v>
      </c>
      <c r="AL29" s="30">
        <v>0</v>
      </c>
      <c r="AM29" s="30">
        <v>0</v>
      </c>
      <c r="AN29" s="30">
        <v>0</v>
      </c>
      <c r="AO29" s="30">
        <v>0</v>
      </c>
      <c r="AP29" s="30">
        <v>3475179.08</v>
      </c>
      <c r="AQ29" s="30">
        <v>71130.95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6503165</v>
      </c>
      <c r="AZ29" s="30">
        <v>750000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135919930.45999998</v>
      </c>
      <c r="BV29" s="31">
        <f t="shared" si="5"/>
        <v>108879868.67000002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1720307.25</v>
      </c>
      <c r="D30" s="30">
        <v>999608.39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186300</v>
      </c>
      <c r="N30" s="30">
        <v>0</v>
      </c>
      <c r="O30" s="30">
        <v>4497000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3730959.87</v>
      </c>
      <c r="Y30" s="30">
        <v>2635637.19</v>
      </c>
      <c r="Z30" s="30">
        <v>0</v>
      </c>
      <c r="AA30" s="30">
        <v>0</v>
      </c>
      <c r="AB30" s="30">
        <v>0</v>
      </c>
      <c r="AC30" s="30">
        <v>0</v>
      </c>
      <c r="AD30" s="30">
        <v>287083</v>
      </c>
      <c r="AE30" s="30">
        <v>52881.73</v>
      </c>
      <c r="AF30" s="30">
        <v>0</v>
      </c>
      <c r="AG30" s="30">
        <v>0</v>
      </c>
      <c r="AH30" s="30">
        <v>0</v>
      </c>
      <c r="AI30" s="30">
        <v>0</v>
      </c>
      <c r="AJ30" s="30">
        <v>324000</v>
      </c>
      <c r="AK30" s="30">
        <v>1259074.14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800000</v>
      </c>
      <c r="AT30" s="30">
        <v>2011000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11359350.120000001</v>
      </c>
      <c r="BV30" s="31">
        <f t="shared" si="5"/>
        <v>7144501.45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16969657.48</v>
      </c>
      <c r="D32" s="30">
        <v>493462.37</v>
      </c>
      <c r="E32" s="30">
        <v>0</v>
      </c>
      <c r="F32" s="30">
        <v>0</v>
      </c>
      <c r="G32" s="30">
        <v>0</v>
      </c>
      <c r="H32" s="30">
        <v>0</v>
      </c>
      <c r="I32" s="30">
        <v>515213.66</v>
      </c>
      <c r="J32" s="30">
        <v>0</v>
      </c>
      <c r="K32" s="30">
        <v>0</v>
      </c>
      <c r="L32" s="30">
        <v>7936669.45</v>
      </c>
      <c r="M32" s="30">
        <v>0</v>
      </c>
      <c r="N32" s="30">
        <v>0</v>
      </c>
      <c r="O32" s="30">
        <v>672855.07</v>
      </c>
      <c r="P32" s="30">
        <v>0</v>
      </c>
      <c r="Q32" s="30">
        <v>0</v>
      </c>
      <c r="R32" s="30">
        <v>2100926.41</v>
      </c>
      <c r="S32" s="30">
        <v>0</v>
      </c>
      <c r="T32" s="30">
        <v>0</v>
      </c>
      <c r="U32" s="30">
        <v>49811.88</v>
      </c>
      <c r="V32" s="30">
        <v>0</v>
      </c>
      <c r="W32" s="30">
        <v>0</v>
      </c>
      <c r="X32" s="30">
        <v>10804130.91</v>
      </c>
      <c r="Y32" s="30">
        <v>0</v>
      </c>
      <c r="Z32" s="30">
        <v>0</v>
      </c>
      <c r="AA32" s="30">
        <v>17052806.55</v>
      </c>
      <c r="AB32" s="30">
        <v>0</v>
      </c>
      <c r="AC32" s="30">
        <v>0</v>
      </c>
      <c r="AD32" s="30">
        <v>53340938.05</v>
      </c>
      <c r="AE32" s="30">
        <v>0</v>
      </c>
      <c r="AF32" s="30">
        <v>0</v>
      </c>
      <c r="AG32" s="30">
        <v>101142.28</v>
      </c>
      <c r="AH32" s="30">
        <v>0</v>
      </c>
      <c r="AI32" s="30">
        <v>0</v>
      </c>
      <c r="AJ32" s="30">
        <v>5210651.5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71130.95</v>
      </c>
      <c r="AQ32" s="30">
        <v>0</v>
      </c>
      <c r="AR32" s="30">
        <v>0</v>
      </c>
      <c r="AS32" s="30">
        <v>2011000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750000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140871.46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117727805.64999999</v>
      </c>
      <c r="BV32" s="31">
        <f t="shared" si="5"/>
        <v>493462.37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40390708.379999995</v>
      </c>
      <c r="D33" s="33">
        <f t="shared" si="6"/>
        <v>15900555.78</v>
      </c>
      <c r="E33" s="33">
        <f t="shared" si="6"/>
        <v>0</v>
      </c>
      <c r="F33" s="33">
        <f t="shared" si="6"/>
        <v>579990.2</v>
      </c>
      <c r="G33" s="33">
        <f t="shared" si="6"/>
        <v>0</v>
      </c>
      <c r="H33" s="33">
        <f t="shared" si="6"/>
        <v>0</v>
      </c>
      <c r="I33" s="33">
        <f t="shared" si="6"/>
        <v>592627.65</v>
      </c>
      <c r="J33" s="33">
        <f t="shared" si="6"/>
        <v>515213.66</v>
      </c>
      <c r="K33" s="33">
        <f t="shared" si="6"/>
        <v>0</v>
      </c>
      <c r="L33" s="33">
        <f t="shared" si="6"/>
        <v>20380490.57</v>
      </c>
      <c r="M33" s="33">
        <f t="shared" si="6"/>
        <v>7936669.45</v>
      </c>
      <c r="N33" s="33">
        <f t="shared" si="6"/>
        <v>0</v>
      </c>
      <c r="O33" s="33">
        <f t="shared" si="6"/>
        <v>6629835.75</v>
      </c>
      <c r="P33" s="33">
        <f t="shared" si="6"/>
        <v>672855.07</v>
      </c>
      <c r="Q33" s="33">
        <f t="shared" si="6"/>
        <v>0</v>
      </c>
      <c r="R33" s="33">
        <f t="shared" si="6"/>
        <v>5004694.83</v>
      </c>
      <c r="S33" s="33">
        <f t="shared" si="6"/>
        <v>2100926.41</v>
      </c>
      <c r="T33" s="33">
        <f t="shared" si="6"/>
        <v>0</v>
      </c>
      <c r="U33" s="33">
        <f t="shared" si="6"/>
        <v>49811.88</v>
      </c>
      <c r="V33" s="33">
        <f t="shared" si="6"/>
        <v>49811.88</v>
      </c>
      <c r="W33" s="33">
        <f t="shared" si="6"/>
        <v>0</v>
      </c>
      <c r="X33" s="33">
        <f t="shared" si="6"/>
        <v>22361556.810000002</v>
      </c>
      <c r="Y33" s="33">
        <f t="shared" si="6"/>
        <v>10804130.91</v>
      </c>
      <c r="Z33" s="33">
        <f t="shared" si="6"/>
        <v>0</v>
      </c>
      <c r="AA33" s="33">
        <f t="shared" si="6"/>
        <v>28994928.560000002</v>
      </c>
      <c r="AB33" s="33">
        <f t="shared" si="6"/>
        <v>17052806.55</v>
      </c>
      <c r="AC33" s="33">
        <f t="shared" si="6"/>
        <v>0</v>
      </c>
      <c r="AD33" s="33">
        <f t="shared" si="6"/>
        <v>112182486.43</v>
      </c>
      <c r="AE33" s="33">
        <f t="shared" si="6"/>
        <v>53340938.05</v>
      </c>
      <c r="AF33" s="33">
        <f t="shared" si="6"/>
        <v>0</v>
      </c>
      <c r="AG33" s="33">
        <f t="shared" si="6"/>
        <v>101142.28</v>
      </c>
      <c r="AH33" s="33">
        <f t="shared" si="6"/>
        <v>101142.28</v>
      </c>
      <c r="AI33" s="33">
        <f t="shared" si="6"/>
        <v>0</v>
      </c>
      <c r="AJ33" s="33">
        <f t="shared" si="6"/>
        <v>13987466.4</v>
      </c>
      <c r="AK33" s="33">
        <f t="shared" si="6"/>
        <v>5210651.5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3546310.0300000003</v>
      </c>
      <c r="AQ33" s="33">
        <f t="shared" si="6"/>
        <v>71130.95</v>
      </c>
      <c r="AR33" s="33">
        <f t="shared" si="6"/>
        <v>0</v>
      </c>
      <c r="AS33" s="33">
        <f t="shared" si="6"/>
        <v>2811000</v>
      </c>
      <c r="AT33" s="33">
        <f t="shared" si="6"/>
        <v>2011000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7253165</v>
      </c>
      <c r="AZ33" s="33">
        <f t="shared" si="6"/>
        <v>750000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140871.46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265007086.22999996</v>
      </c>
      <c r="BV33" s="33">
        <f t="shared" si="7"/>
        <v>116517832.49000002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26532713.7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26532713.7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56314886.4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56314886.4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82847600.1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82847600.1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197594859.95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197594859.95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197594859.95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197594859.95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171198500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171198500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13445350</v>
      </c>
      <c r="BR55" s="30">
        <v>0</v>
      </c>
      <c r="BS55" s="30">
        <v>0</v>
      </c>
      <c r="BT55" s="30"/>
      <c r="BU55" s="31">
        <f t="shared" si="16"/>
        <v>13445350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184643850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184643850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271171191.37</v>
      </c>
      <c r="D57" s="39">
        <f t="shared" si="19"/>
        <v>23092606.58</v>
      </c>
      <c r="E57" s="39">
        <f t="shared" si="19"/>
        <v>0</v>
      </c>
      <c r="F57" s="39">
        <f t="shared" si="19"/>
        <v>1201231.17</v>
      </c>
      <c r="G57" s="39">
        <f t="shared" si="19"/>
        <v>0</v>
      </c>
      <c r="H57" s="39">
        <f t="shared" si="19"/>
        <v>0</v>
      </c>
      <c r="I57" s="39">
        <f t="shared" si="19"/>
        <v>45964031.86</v>
      </c>
      <c r="J57" s="39">
        <f t="shared" si="19"/>
        <v>515213.66</v>
      </c>
      <c r="K57" s="39">
        <f t="shared" si="19"/>
        <v>0</v>
      </c>
      <c r="L57" s="39">
        <f t="shared" si="19"/>
        <v>79189835.83</v>
      </c>
      <c r="M57" s="39">
        <f t="shared" si="19"/>
        <v>7936669.45</v>
      </c>
      <c r="N57" s="39">
        <f t="shared" si="19"/>
        <v>0</v>
      </c>
      <c r="O57" s="39">
        <f t="shared" si="19"/>
        <v>26216454.96</v>
      </c>
      <c r="P57" s="39">
        <f t="shared" si="19"/>
        <v>672855.07</v>
      </c>
      <c r="Q57" s="39">
        <f t="shared" si="19"/>
        <v>0</v>
      </c>
      <c r="R57" s="39">
        <f t="shared" si="19"/>
        <v>8382639.34</v>
      </c>
      <c r="S57" s="39">
        <f t="shared" si="19"/>
        <v>2100926.41</v>
      </c>
      <c r="T57" s="39">
        <f t="shared" si="19"/>
        <v>0</v>
      </c>
      <c r="U57" s="39">
        <f t="shared" si="19"/>
        <v>3322048</v>
      </c>
      <c r="V57" s="39">
        <f t="shared" si="19"/>
        <v>49811.88</v>
      </c>
      <c r="W57" s="39">
        <f t="shared" si="19"/>
        <v>0</v>
      </c>
      <c r="X57" s="39">
        <f t="shared" si="19"/>
        <v>23163667.540000003</v>
      </c>
      <c r="Y57" s="39">
        <f t="shared" si="19"/>
        <v>10804130.91</v>
      </c>
      <c r="Z57" s="39">
        <f t="shared" si="19"/>
        <v>0</v>
      </c>
      <c r="AA57" s="39">
        <f t="shared" si="19"/>
        <v>170974151.51999998</v>
      </c>
      <c r="AB57" s="39">
        <f t="shared" si="19"/>
        <v>17052806.55</v>
      </c>
      <c r="AC57" s="39">
        <f t="shared" si="19"/>
        <v>0</v>
      </c>
      <c r="AD57" s="39">
        <f t="shared" si="19"/>
        <v>241972053.81</v>
      </c>
      <c r="AE57" s="39">
        <f t="shared" si="19"/>
        <v>53340938.05</v>
      </c>
      <c r="AF57" s="39">
        <f t="shared" si="19"/>
        <v>0</v>
      </c>
      <c r="AG57" s="39">
        <f t="shared" si="19"/>
        <v>1332263.02</v>
      </c>
      <c r="AH57" s="39">
        <f t="shared" si="19"/>
        <v>101142.28</v>
      </c>
      <c r="AI57" s="39">
        <f t="shared" si="19"/>
        <v>0</v>
      </c>
      <c r="AJ57" s="39">
        <f t="shared" si="19"/>
        <v>71976182.55000001</v>
      </c>
      <c r="AK57" s="39">
        <f t="shared" si="19"/>
        <v>5210651.5</v>
      </c>
      <c r="AL57" s="39">
        <f t="shared" si="19"/>
        <v>0</v>
      </c>
      <c r="AM57" s="39">
        <f t="shared" si="19"/>
        <v>691243.8200000001</v>
      </c>
      <c r="AN57" s="39">
        <f t="shared" si="19"/>
        <v>0</v>
      </c>
      <c r="AO57" s="39">
        <f t="shared" si="19"/>
        <v>0</v>
      </c>
      <c r="AP57" s="39">
        <f t="shared" si="19"/>
        <v>9471595.25</v>
      </c>
      <c r="AQ57" s="39">
        <f t="shared" si="19"/>
        <v>71130.95</v>
      </c>
      <c r="AR57" s="39">
        <f t="shared" si="19"/>
        <v>0</v>
      </c>
      <c r="AS57" s="39">
        <f t="shared" si="19"/>
        <v>3270103.7800000003</v>
      </c>
      <c r="AT57" s="39">
        <f t="shared" si="19"/>
        <v>2011000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7654531.34</v>
      </c>
      <c r="AZ57" s="39">
        <f t="shared" si="19"/>
        <v>750000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43922330.53</v>
      </c>
      <c r="BI57" s="39">
        <f t="shared" si="19"/>
        <v>0</v>
      </c>
      <c r="BJ57" s="39">
        <f t="shared" si="19"/>
        <v>0</v>
      </c>
      <c r="BK57" s="39">
        <f t="shared" si="19"/>
        <v>91507016.71</v>
      </c>
      <c r="BL57" s="39">
        <f t="shared" si="19"/>
        <v>0</v>
      </c>
      <c r="BM57" s="39">
        <f t="shared" si="19"/>
        <v>0</v>
      </c>
      <c r="BN57" s="39">
        <f t="shared" si="19"/>
        <v>197594859.95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184643850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1483621282.35</v>
      </c>
      <c r="BV57" s="39">
        <f t="shared" si="20"/>
        <v>123709883.29000002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'[2]Entrate'!C5</f>
        <v>2018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78854564.17</v>
      </c>
      <c r="D15" s="30">
        <v>6411250.8</v>
      </c>
      <c r="E15" s="30">
        <v>0</v>
      </c>
      <c r="F15" s="30">
        <v>572859.7</v>
      </c>
      <c r="G15" s="30">
        <v>0</v>
      </c>
      <c r="H15" s="30">
        <v>0</v>
      </c>
      <c r="I15" s="30">
        <v>31615537.51</v>
      </c>
      <c r="J15" s="30">
        <v>0</v>
      </c>
      <c r="K15" s="30">
        <v>0</v>
      </c>
      <c r="L15" s="30">
        <v>23176284.88</v>
      </c>
      <c r="M15" s="30">
        <v>0</v>
      </c>
      <c r="N15" s="30">
        <v>0</v>
      </c>
      <c r="O15" s="30">
        <v>12242049.87</v>
      </c>
      <c r="P15" s="30">
        <v>0</v>
      </c>
      <c r="Q15" s="30">
        <v>0</v>
      </c>
      <c r="R15" s="30">
        <v>739708.74</v>
      </c>
      <c r="S15" s="30">
        <v>0</v>
      </c>
      <c r="T15" s="30">
        <v>0</v>
      </c>
      <c r="U15" s="30">
        <v>1716584.6</v>
      </c>
      <c r="V15" s="30">
        <v>0</v>
      </c>
      <c r="W15" s="30">
        <v>0</v>
      </c>
      <c r="X15" s="30">
        <v>698258.83</v>
      </c>
      <c r="Y15" s="30">
        <v>0</v>
      </c>
      <c r="Z15" s="30">
        <v>0</v>
      </c>
      <c r="AA15" s="30">
        <v>3089564.36</v>
      </c>
      <c r="AB15" s="30">
        <v>0</v>
      </c>
      <c r="AC15" s="30">
        <v>0</v>
      </c>
      <c r="AD15" s="30">
        <v>4202058.64</v>
      </c>
      <c r="AE15" s="30">
        <v>0</v>
      </c>
      <c r="AF15" s="30">
        <v>0</v>
      </c>
      <c r="AG15" s="30">
        <v>729097.03</v>
      </c>
      <c r="AH15" s="30">
        <v>0</v>
      </c>
      <c r="AI15" s="30">
        <v>0</v>
      </c>
      <c r="AJ15" s="30">
        <v>33951646.83</v>
      </c>
      <c r="AK15" s="30">
        <v>0</v>
      </c>
      <c r="AL15" s="30">
        <v>0</v>
      </c>
      <c r="AM15" s="30">
        <v>159286.65</v>
      </c>
      <c r="AN15" s="30">
        <v>0</v>
      </c>
      <c r="AO15" s="30">
        <v>0</v>
      </c>
      <c r="AP15" s="30">
        <v>3017288.27</v>
      </c>
      <c r="AQ15" s="30">
        <v>0</v>
      </c>
      <c r="AR15" s="30">
        <v>0</v>
      </c>
      <c r="AS15" s="30">
        <v>369579.33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355639.14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195490008.55000004</v>
      </c>
      <c r="BV15" s="31">
        <f aca="true" t="shared" si="0" ref="BV15:BW24">+D15+G15+J15+M15+P15+S15+V15+Y15+AB15+AE15+AH15+AK15+AN15+AQ15+AT15+AW15+AZ15+BC15+BF15+BI15+BL15+BO15+BR15</f>
        <v>6411250.8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11570327.51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11585327.51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24013844.57</v>
      </c>
      <c r="D17" s="30">
        <v>0</v>
      </c>
      <c r="E17" s="30">
        <v>0</v>
      </c>
      <c r="F17" s="30">
        <v>13302</v>
      </c>
      <c r="G17" s="30">
        <v>0</v>
      </c>
      <c r="H17" s="30">
        <v>0</v>
      </c>
      <c r="I17" s="30">
        <v>12809656</v>
      </c>
      <c r="J17" s="30">
        <v>0</v>
      </c>
      <c r="K17" s="30">
        <v>0</v>
      </c>
      <c r="L17" s="30">
        <v>27902260</v>
      </c>
      <c r="M17" s="30">
        <v>0</v>
      </c>
      <c r="N17" s="30">
        <v>0</v>
      </c>
      <c r="O17" s="30">
        <v>3841447.05</v>
      </c>
      <c r="P17" s="30">
        <v>0</v>
      </c>
      <c r="Q17" s="30">
        <v>0</v>
      </c>
      <c r="R17" s="30">
        <v>1553475</v>
      </c>
      <c r="S17" s="30">
        <v>0</v>
      </c>
      <c r="T17" s="30">
        <v>0</v>
      </c>
      <c r="U17" s="30">
        <v>1208352</v>
      </c>
      <c r="V17" s="30">
        <v>0</v>
      </c>
      <c r="W17" s="30">
        <v>0</v>
      </c>
      <c r="X17" s="30">
        <v>48000</v>
      </c>
      <c r="Y17" s="30">
        <v>0</v>
      </c>
      <c r="Z17" s="30">
        <v>0</v>
      </c>
      <c r="AA17" s="30">
        <v>134635769.5</v>
      </c>
      <c r="AB17" s="30">
        <v>0</v>
      </c>
      <c r="AC17" s="30">
        <v>0</v>
      </c>
      <c r="AD17" s="30">
        <v>106081307.63</v>
      </c>
      <c r="AE17" s="30">
        <v>0</v>
      </c>
      <c r="AF17" s="30">
        <v>0</v>
      </c>
      <c r="AG17" s="30">
        <v>450208.13</v>
      </c>
      <c r="AH17" s="30">
        <v>0</v>
      </c>
      <c r="AI17" s="30">
        <v>0</v>
      </c>
      <c r="AJ17" s="30">
        <v>18208892.18</v>
      </c>
      <c r="AK17" s="30">
        <v>0</v>
      </c>
      <c r="AL17" s="30">
        <v>0</v>
      </c>
      <c r="AM17" s="30">
        <v>517545</v>
      </c>
      <c r="AN17" s="30">
        <v>0</v>
      </c>
      <c r="AO17" s="30">
        <v>0</v>
      </c>
      <c r="AP17" s="30">
        <v>2515015</v>
      </c>
      <c r="AQ17" s="30">
        <v>0</v>
      </c>
      <c r="AR17" s="30">
        <v>0</v>
      </c>
      <c r="AS17" s="30">
        <v>80000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38000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333917074.06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593751.04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5339000</v>
      </c>
      <c r="M18" s="30">
        <v>0</v>
      </c>
      <c r="N18" s="30">
        <v>0</v>
      </c>
      <c r="O18" s="30">
        <v>1661933</v>
      </c>
      <c r="P18" s="30">
        <v>0</v>
      </c>
      <c r="Q18" s="30">
        <v>0</v>
      </c>
      <c r="R18" s="30">
        <v>517</v>
      </c>
      <c r="S18" s="30">
        <v>0</v>
      </c>
      <c r="T18" s="30">
        <v>0</v>
      </c>
      <c r="U18" s="30">
        <v>300000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28000</v>
      </c>
      <c r="AB18" s="30">
        <v>0</v>
      </c>
      <c r="AC18" s="30">
        <v>0</v>
      </c>
      <c r="AD18" s="30">
        <v>4200000</v>
      </c>
      <c r="AE18" s="30">
        <v>0</v>
      </c>
      <c r="AF18" s="30">
        <v>0</v>
      </c>
      <c r="AG18" s="30">
        <v>19000</v>
      </c>
      <c r="AH18" s="30">
        <v>0</v>
      </c>
      <c r="AI18" s="30">
        <v>0</v>
      </c>
      <c r="AJ18" s="30">
        <v>4535590.45</v>
      </c>
      <c r="AK18" s="30">
        <v>0</v>
      </c>
      <c r="AL18" s="30">
        <v>0</v>
      </c>
      <c r="AM18" s="30">
        <v>10000</v>
      </c>
      <c r="AN18" s="30">
        <v>0</v>
      </c>
      <c r="AO18" s="30">
        <v>0</v>
      </c>
      <c r="AP18" s="30">
        <v>10000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16697791.489999998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3353634.3</v>
      </c>
      <c r="D21" s="30">
        <v>0</v>
      </c>
      <c r="E21" s="30">
        <v>0</v>
      </c>
      <c r="F21" s="30">
        <v>18185.35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1531064.97</v>
      </c>
      <c r="M21" s="30">
        <v>0</v>
      </c>
      <c r="N21" s="30">
        <v>0</v>
      </c>
      <c r="O21" s="30">
        <v>1415022.39</v>
      </c>
      <c r="P21" s="30">
        <v>0</v>
      </c>
      <c r="Q21" s="30">
        <v>0</v>
      </c>
      <c r="R21" s="30">
        <v>1065125.29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3757626.61</v>
      </c>
      <c r="AB21" s="30">
        <v>0</v>
      </c>
      <c r="AC21" s="30">
        <v>0</v>
      </c>
      <c r="AD21" s="30">
        <v>15148796.11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523734.23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356158.34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8573048.8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35742396.39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2975000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5000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2980000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20172601.93</v>
      </c>
      <c r="D24" s="30">
        <v>0</v>
      </c>
      <c r="E24" s="30">
        <v>0</v>
      </c>
      <c r="F24" s="30">
        <v>1250</v>
      </c>
      <c r="G24" s="30">
        <v>0</v>
      </c>
      <c r="H24" s="30">
        <v>0</v>
      </c>
      <c r="I24" s="30">
        <v>137499</v>
      </c>
      <c r="J24" s="30">
        <v>0</v>
      </c>
      <c r="K24" s="30">
        <v>0</v>
      </c>
      <c r="L24" s="30">
        <v>85066</v>
      </c>
      <c r="M24" s="30">
        <v>0</v>
      </c>
      <c r="N24" s="30">
        <v>0</v>
      </c>
      <c r="O24" s="30">
        <v>169430</v>
      </c>
      <c r="P24" s="30">
        <v>0</v>
      </c>
      <c r="Q24" s="30">
        <v>0</v>
      </c>
      <c r="R24" s="30">
        <v>900</v>
      </c>
      <c r="S24" s="30">
        <v>0</v>
      </c>
      <c r="T24" s="30">
        <v>0</v>
      </c>
      <c r="U24" s="30">
        <v>8300</v>
      </c>
      <c r="V24" s="30">
        <v>0</v>
      </c>
      <c r="W24" s="30">
        <v>0</v>
      </c>
      <c r="X24" s="30">
        <v>6010</v>
      </c>
      <c r="Y24" s="30">
        <v>0</v>
      </c>
      <c r="Z24" s="30">
        <v>0</v>
      </c>
      <c r="AA24" s="30">
        <v>420188</v>
      </c>
      <c r="AB24" s="30">
        <v>0</v>
      </c>
      <c r="AC24" s="30">
        <v>0</v>
      </c>
      <c r="AD24" s="30">
        <v>9670</v>
      </c>
      <c r="AE24" s="30">
        <v>0</v>
      </c>
      <c r="AF24" s="30">
        <v>0</v>
      </c>
      <c r="AG24" s="30">
        <v>17960</v>
      </c>
      <c r="AH24" s="30">
        <v>0</v>
      </c>
      <c r="AI24" s="30">
        <v>0</v>
      </c>
      <c r="AJ24" s="30">
        <v>162461</v>
      </c>
      <c r="AK24" s="30">
        <v>0</v>
      </c>
      <c r="AL24" s="30">
        <v>0</v>
      </c>
      <c r="AM24" s="30">
        <v>760</v>
      </c>
      <c r="AN24" s="30">
        <v>0</v>
      </c>
      <c r="AO24" s="30">
        <v>0</v>
      </c>
      <c r="AP24" s="30">
        <v>11890</v>
      </c>
      <c r="AQ24" s="30">
        <v>0</v>
      </c>
      <c r="AR24" s="30">
        <v>0</v>
      </c>
      <c r="AS24" s="30">
        <v>1560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53421143.52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74626689.45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141533723.52</v>
      </c>
      <c r="D25" s="33">
        <f t="shared" si="3"/>
        <v>6411250.8</v>
      </c>
      <c r="E25" s="33">
        <f t="shared" si="3"/>
        <v>0</v>
      </c>
      <c r="F25" s="33">
        <f t="shared" si="3"/>
        <v>605597.0499999999</v>
      </c>
      <c r="G25" s="33">
        <f t="shared" si="3"/>
        <v>0</v>
      </c>
      <c r="H25" s="33">
        <f t="shared" si="3"/>
        <v>0</v>
      </c>
      <c r="I25" s="33">
        <f t="shared" si="3"/>
        <v>44562692.510000005</v>
      </c>
      <c r="J25" s="33">
        <f t="shared" si="3"/>
        <v>0</v>
      </c>
      <c r="K25" s="33">
        <f t="shared" si="3"/>
        <v>0</v>
      </c>
      <c r="L25" s="33">
        <f t="shared" si="3"/>
        <v>58033675.849999994</v>
      </c>
      <c r="M25" s="33">
        <f t="shared" si="3"/>
        <v>0</v>
      </c>
      <c r="N25" s="33">
        <f t="shared" si="3"/>
        <v>0</v>
      </c>
      <c r="O25" s="33">
        <f t="shared" si="3"/>
        <v>19329882.31</v>
      </c>
      <c r="P25" s="33">
        <f t="shared" si="3"/>
        <v>0</v>
      </c>
      <c r="Q25" s="33">
        <f t="shared" si="3"/>
        <v>0</v>
      </c>
      <c r="R25" s="33">
        <f t="shared" si="3"/>
        <v>3359726.0300000003</v>
      </c>
      <c r="S25" s="33">
        <f t="shared" si="3"/>
        <v>0</v>
      </c>
      <c r="T25" s="33">
        <f t="shared" si="3"/>
        <v>0</v>
      </c>
      <c r="U25" s="33">
        <f t="shared" si="3"/>
        <v>3233236.6</v>
      </c>
      <c r="V25" s="33">
        <f t="shared" si="3"/>
        <v>0</v>
      </c>
      <c r="W25" s="33">
        <f t="shared" si="3"/>
        <v>0</v>
      </c>
      <c r="X25" s="33">
        <f t="shared" si="3"/>
        <v>752268.83</v>
      </c>
      <c r="Y25" s="33">
        <f t="shared" si="3"/>
        <v>0</v>
      </c>
      <c r="Z25" s="33">
        <f t="shared" si="3"/>
        <v>0</v>
      </c>
      <c r="AA25" s="33">
        <f t="shared" si="3"/>
        <v>141936148.47000003</v>
      </c>
      <c r="AB25" s="33">
        <f t="shared" si="3"/>
        <v>0</v>
      </c>
      <c r="AC25" s="33">
        <f t="shared" si="3"/>
        <v>0</v>
      </c>
      <c r="AD25" s="33">
        <f t="shared" si="3"/>
        <v>129641832.38</v>
      </c>
      <c r="AE25" s="33">
        <f t="shared" si="3"/>
        <v>0</v>
      </c>
      <c r="AF25" s="33">
        <f t="shared" si="3"/>
        <v>0</v>
      </c>
      <c r="AG25" s="33">
        <f t="shared" si="3"/>
        <v>1216265.1600000001</v>
      </c>
      <c r="AH25" s="33">
        <f t="shared" si="3"/>
        <v>0</v>
      </c>
      <c r="AI25" s="33">
        <f t="shared" si="3"/>
        <v>0</v>
      </c>
      <c r="AJ25" s="33">
        <f t="shared" si="3"/>
        <v>57397324.69</v>
      </c>
      <c r="AK25" s="33">
        <f t="shared" si="3"/>
        <v>0</v>
      </c>
      <c r="AL25" s="33">
        <f t="shared" si="3"/>
        <v>0</v>
      </c>
      <c r="AM25" s="33">
        <f t="shared" si="3"/>
        <v>687591.65</v>
      </c>
      <c r="AN25" s="33">
        <f t="shared" si="3"/>
        <v>0</v>
      </c>
      <c r="AO25" s="33">
        <f t="shared" si="3"/>
        <v>0</v>
      </c>
      <c r="AP25" s="33">
        <f t="shared" si="3"/>
        <v>5910351.609999999</v>
      </c>
      <c r="AQ25" s="33">
        <f t="shared" si="3"/>
        <v>0</v>
      </c>
      <c r="AR25" s="33">
        <f t="shared" si="3"/>
        <v>0</v>
      </c>
      <c r="AS25" s="33">
        <f t="shared" si="3"/>
        <v>451139.33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393639.14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53421143.52</v>
      </c>
      <c r="BI25" s="33">
        <f t="shared" si="3"/>
        <v>0</v>
      </c>
      <c r="BJ25" s="33">
        <f t="shared" si="3"/>
        <v>0</v>
      </c>
      <c r="BK25" s="33">
        <f t="shared" si="3"/>
        <v>8573048.8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671039287.45</v>
      </c>
      <c r="BV25" s="33">
        <f t="shared" si="4"/>
        <v>6411250.8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18557415.02</v>
      </c>
      <c r="D29" s="30">
        <v>7340000</v>
      </c>
      <c r="E29" s="30">
        <v>0</v>
      </c>
      <c r="F29" s="30">
        <v>0</v>
      </c>
      <c r="G29" s="30">
        <v>0</v>
      </c>
      <c r="H29" s="30">
        <v>0</v>
      </c>
      <c r="I29" s="30">
        <v>515213.66</v>
      </c>
      <c r="J29" s="30">
        <v>0</v>
      </c>
      <c r="K29" s="30">
        <v>0</v>
      </c>
      <c r="L29" s="30">
        <v>7977369.45</v>
      </c>
      <c r="M29" s="30">
        <v>3450000</v>
      </c>
      <c r="N29" s="30">
        <v>0</v>
      </c>
      <c r="O29" s="30">
        <v>2172855.07</v>
      </c>
      <c r="P29" s="30">
        <v>0</v>
      </c>
      <c r="Q29" s="30">
        <v>0</v>
      </c>
      <c r="R29" s="30">
        <v>2250926.41</v>
      </c>
      <c r="S29" s="30">
        <v>450000</v>
      </c>
      <c r="T29" s="30">
        <v>0</v>
      </c>
      <c r="U29" s="30">
        <v>49811.88</v>
      </c>
      <c r="V29" s="30">
        <v>0</v>
      </c>
      <c r="W29" s="30">
        <v>0</v>
      </c>
      <c r="X29" s="30">
        <v>8868493.72</v>
      </c>
      <c r="Y29" s="30">
        <v>250000</v>
      </c>
      <c r="Z29" s="30">
        <v>0</v>
      </c>
      <c r="AA29" s="30">
        <v>20659825.55</v>
      </c>
      <c r="AB29" s="30">
        <v>14600000</v>
      </c>
      <c r="AC29" s="30">
        <v>0</v>
      </c>
      <c r="AD29" s="30">
        <v>72755382.77</v>
      </c>
      <c r="AE29" s="30">
        <v>12259300</v>
      </c>
      <c r="AF29" s="30">
        <v>0</v>
      </c>
      <c r="AG29" s="30">
        <v>101142.28</v>
      </c>
      <c r="AH29" s="30">
        <v>0</v>
      </c>
      <c r="AI29" s="30">
        <v>0</v>
      </c>
      <c r="AJ29" s="30">
        <v>4101577.36</v>
      </c>
      <c r="AK29" s="30">
        <v>2500000</v>
      </c>
      <c r="AL29" s="30">
        <v>0</v>
      </c>
      <c r="AM29" s="30">
        <v>0</v>
      </c>
      <c r="AN29" s="30">
        <v>0</v>
      </c>
      <c r="AO29" s="30">
        <v>0</v>
      </c>
      <c r="AP29" s="30">
        <v>1827900.95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6047030</v>
      </c>
      <c r="AZ29" s="30">
        <v>250000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145884944.12</v>
      </c>
      <c r="BV29" s="31">
        <f t="shared" si="5"/>
        <v>41099300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1124608.39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186300</v>
      </c>
      <c r="M30" s="30">
        <v>0</v>
      </c>
      <c r="N30" s="30">
        <v>0</v>
      </c>
      <c r="O30" s="30">
        <v>2700000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2635637.19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252881.73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1259074.14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2511000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10669501.45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8013931.79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3450000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450000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250000</v>
      </c>
      <c r="Y32" s="30">
        <v>0</v>
      </c>
      <c r="Z32" s="30">
        <v>0</v>
      </c>
      <c r="AA32" s="30">
        <v>14600000</v>
      </c>
      <c r="AB32" s="30">
        <v>0</v>
      </c>
      <c r="AC32" s="30">
        <v>0</v>
      </c>
      <c r="AD32" s="30">
        <v>12259300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2500000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250000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133919.52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41907151.31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27695955.2</v>
      </c>
      <c r="D33" s="33">
        <f t="shared" si="6"/>
        <v>7340000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515213.66</v>
      </c>
      <c r="J33" s="33">
        <f t="shared" si="6"/>
        <v>0</v>
      </c>
      <c r="K33" s="33">
        <f t="shared" si="6"/>
        <v>0</v>
      </c>
      <c r="L33" s="33">
        <f t="shared" si="6"/>
        <v>11613669.45</v>
      </c>
      <c r="M33" s="33">
        <f t="shared" si="6"/>
        <v>3450000</v>
      </c>
      <c r="N33" s="33">
        <f t="shared" si="6"/>
        <v>0</v>
      </c>
      <c r="O33" s="33">
        <f t="shared" si="6"/>
        <v>4872855.07</v>
      </c>
      <c r="P33" s="33">
        <f t="shared" si="6"/>
        <v>0</v>
      </c>
      <c r="Q33" s="33">
        <f t="shared" si="6"/>
        <v>0</v>
      </c>
      <c r="R33" s="33">
        <f t="shared" si="6"/>
        <v>2700926.41</v>
      </c>
      <c r="S33" s="33">
        <f t="shared" si="6"/>
        <v>450000</v>
      </c>
      <c r="T33" s="33">
        <f t="shared" si="6"/>
        <v>0</v>
      </c>
      <c r="U33" s="33">
        <f t="shared" si="6"/>
        <v>49811.88</v>
      </c>
      <c r="V33" s="33">
        <f t="shared" si="6"/>
        <v>0</v>
      </c>
      <c r="W33" s="33">
        <f t="shared" si="6"/>
        <v>0</v>
      </c>
      <c r="X33" s="33">
        <f t="shared" si="6"/>
        <v>11754130.91</v>
      </c>
      <c r="Y33" s="33">
        <f t="shared" si="6"/>
        <v>250000</v>
      </c>
      <c r="Z33" s="33">
        <f t="shared" si="6"/>
        <v>0</v>
      </c>
      <c r="AA33" s="33">
        <f t="shared" si="6"/>
        <v>35259825.55</v>
      </c>
      <c r="AB33" s="33">
        <f t="shared" si="6"/>
        <v>14600000</v>
      </c>
      <c r="AC33" s="33">
        <f t="shared" si="6"/>
        <v>0</v>
      </c>
      <c r="AD33" s="33">
        <f t="shared" si="6"/>
        <v>85267564.5</v>
      </c>
      <c r="AE33" s="33">
        <f t="shared" si="6"/>
        <v>12259300</v>
      </c>
      <c r="AF33" s="33">
        <f t="shared" si="6"/>
        <v>0</v>
      </c>
      <c r="AG33" s="33">
        <f t="shared" si="6"/>
        <v>101142.28</v>
      </c>
      <c r="AH33" s="33">
        <f t="shared" si="6"/>
        <v>0</v>
      </c>
      <c r="AI33" s="33">
        <f t="shared" si="6"/>
        <v>0</v>
      </c>
      <c r="AJ33" s="33">
        <f t="shared" si="6"/>
        <v>7860651.5</v>
      </c>
      <c r="AK33" s="33">
        <f t="shared" si="6"/>
        <v>2500000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1827900.95</v>
      </c>
      <c r="AQ33" s="33">
        <f t="shared" si="6"/>
        <v>0</v>
      </c>
      <c r="AR33" s="33">
        <f t="shared" si="6"/>
        <v>0</v>
      </c>
      <c r="AS33" s="33">
        <f t="shared" si="6"/>
        <v>2511000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6297030</v>
      </c>
      <c r="AZ33" s="33">
        <f t="shared" si="6"/>
        <v>250000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133919.52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198461596.88</v>
      </c>
      <c r="BV33" s="33">
        <f t="shared" si="7"/>
        <v>41099300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26907459.31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26907459.31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61516741.92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61516741.92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88424201.23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88424201.23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197594859.95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197594859.95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197594859.95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197594859.95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171198500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171198500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13445350</v>
      </c>
      <c r="BR55" s="30">
        <v>0</v>
      </c>
      <c r="BS55" s="30">
        <v>0</v>
      </c>
      <c r="BT55" s="30"/>
      <c r="BU55" s="31">
        <f t="shared" si="16"/>
        <v>13445350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184643850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184643850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249229678.72</v>
      </c>
      <c r="D57" s="39">
        <f t="shared" si="19"/>
        <v>13751250.8</v>
      </c>
      <c r="E57" s="39">
        <f t="shared" si="19"/>
        <v>0</v>
      </c>
      <c r="F57" s="39">
        <f t="shared" si="19"/>
        <v>605597.0499999999</v>
      </c>
      <c r="G57" s="39">
        <f t="shared" si="19"/>
        <v>0</v>
      </c>
      <c r="H57" s="39">
        <f t="shared" si="19"/>
        <v>0</v>
      </c>
      <c r="I57" s="39">
        <f t="shared" si="19"/>
        <v>45077906.17</v>
      </c>
      <c r="J57" s="39">
        <f t="shared" si="19"/>
        <v>0</v>
      </c>
      <c r="K57" s="39">
        <f t="shared" si="19"/>
        <v>0</v>
      </c>
      <c r="L57" s="39">
        <f t="shared" si="19"/>
        <v>69647345.3</v>
      </c>
      <c r="M57" s="39">
        <f t="shared" si="19"/>
        <v>3450000</v>
      </c>
      <c r="N57" s="39">
        <f t="shared" si="19"/>
        <v>0</v>
      </c>
      <c r="O57" s="39">
        <f t="shared" si="19"/>
        <v>24202737.38</v>
      </c>
      <c r="P57" s="39">
        <f t="shared" si="19"/>
        <v>0</v>
      </c>
      <c r="Q57" s="39">
        <f t="shared" si="19"/>
        <v>0</v>
      </c>
      <c r="R57" s="39">
        <f t="shared" si="19"/>
        <v>6060652.44</v>
      </c>
      <c r="S57" s="39">
        <f t="shared" si="19"/>
        <v>450000</v>
      </c>
      <c r="T57" s="39">
        <f t="shared" si="19"/>
        <v>0</v>
      </c>
      <c r="U57" s="39">
        <f t="shared" si="19"/>
        <v>3283048.48</v>
      </c>
      <c r="V57" s="39">
        <f t="shared" si="19"/>
        <v>0</v>
      </c>
      <c r="W57" s="39">
        <f t="shared" si="19"/>
        <v>0</v>
      </c>
      <c r="X57" s="39">
        <f t="shared" si="19"/>
        <v>12506399.74</v>
      </c>
      <c r="Y57" s="39">
        <f t="shared" si="19"/>
        <v>250000</v>
      </c>
      <c r="Z57" s="39">
        <f t="shared" si="19"/>
        <v>0</v>
      </c>
      <c r="AA57" s="39">
        <f t="shared" si="19"/>
        <v>177195974.02000004</v>
      </c>
      <c r="AB57" s="39">
        <f t="shared" si="19"/>
        <v>14600000</v>
      </c>
      <c r="AC57" s="39">
        <f t="shared" si="19"/>
        <v>0</v>
      </c>
      <c r="AD57" s="39">
        <f t="shared" si="19"/>
        <v>214909396.88</v>
      </c>
      <c r="AE57" s="39">
        <f t="shared" si="19"/>
        <v>12259300</v>
      </c>
      <c r="AF57" s="39">
        <f t="shared" si="19"/>
        <v>0</v>
      </c>
      <c r="AG57" s="39">
        <f t="shared" si="19"/>
        <v>1317407.4400000002</v>
      </c>
      <c r="AH57" s="39">
        <f t="shared" si="19"/>
        <v>0</v>
      </c>
      <c r="AI57" s="39">
        <f t="shared" si="19"/>
        <v>0</v>
      </c>
      <c r="AJ57" s="39">
        <f t="shared" si="19"/>
        <v>65257976.19</v>
      </c>
      <c r="AK57" s="39">
        <f t="shared" si="19"/>
        <v>2500000</v>
      </c>
      <c r="AL57" s="39">
        <f t="shared" si="19"/>
        <v>0</v>
      </c>
      <c r="AM57" s="39">
        <f t="shared" si="19"/>
        <v>687591.65</v>
      </c>
      <c r="AN57" s="39">
        <f t="shared" si="19"/>
        <v>0</v>
      </c>
      <c r="AO57" s="39">
        <f t="shared" si="19"/>
        <v>0</v>
      </c>
      <c r="AP57" s="39">
        <f t="shared" si="19"/>
        <v>7738252.56</v>
      </c>
      <c r="AQ57" s="39">
        <f t="shared" si="19"/>
        <v>0</v>
      </c>
      <c r="AR57" s="39">
        <f t="shared" si="19"/>
        <v>0</v>
      </c>
      <c r="AS57" s="39">
        <f t="shared" si="19"/>
        <v>2962139.33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6690669.14</v>
      </c>
      <c r="AZ57" s="39">
        <f t="shared" si="19"/>
        <v>250000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53555063.04000001</v>
      </c>
      <c r="BI57" s="39">
        <f t="shared" si="19"/>
        <v>0</v>
      </c>
      <c r="BJ57" s="39">
        <f t="shared" si="19"/>
        <v>0</v>
      </c>
      <c r="BK57" s="39">
        <f t="shared" si="19"/>
        <v>96997250.03</v>
      </c>
      <c r="BL57" s="39">
        <f t="shared" si="19"/>
        <v>0</v>
      </c>
      <c r="BM57" s="39">
        <f t="shared" si="19"/>
        <v>0</v>
      </c>
      <c r="BN57" s="39">
        <f t="shared" si="19"/>
        <v>197594859.95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184643850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1420163795.51</v>
      </c>
      <c r="BV57" s="39">
        <f t="shared" si="20"/>
        <v>47510550.8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Cheli Davide</cp:lastModifiedBy>
  <cp:lastPrinted>2015-03-02T13:25:41Z</cp:lastPrinted>
  <dcterms:created xsi:type="dcterms:W3CDTF">2000-01-20T08:39:24Z</dcterms:created>
  <dcterms:modified xsi:type="dcterms:W3CDTF">2017-05-02T14:16:43Z</dcterms:modified>
  <cp:category/>
  <cp:version/>
  <cp:contentType/>
  <cp:contentStatus/>
</cp:coreProperties>
</file>